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hlavní činnost" sheetId="1" r:id="rId1"/>
    <sheet name="hospodářská činnost" sheetId="2" r:id="rId2"/>
    <sheet name=" " sheetId="3" r:id="rId3"/>
  </sheets>
  <definedNames>
    <definedName name="_xlnm.Print_Area" localSheetId="0">'hlavní činnost'!$A$1:$D$138</definedName>
    <definedName name="_xlnm.Print_Area" localSheetId="1">'hospodářská činnost'!$A$1:$D$73</definedName>
  </definedNames>
  <calcPr fullCalcOnLoad="1"/>
</workbook>
</file>

<file path=xl/comments1.xml><?xml version="1.0" encoding="utf-8"?>
<comments xmlns="http://schemas.openxmlformats.org/spreadsheetml/2006/main">
  <authors>
    <author>Czechpoint</author>
  </authors>
  <commentList>
    <comment ref="C100" authorId="0">
      <text>
        <r>
          <rPr>
            <sz val="8"/>
            <rFont val="Tahoma"/>
            <family val="2"/>
          </rPr>
          <t xml:space="preserve">nemovitosti
DPH
DPPO
</t>
        </r>
      </text>
    </comment>
  </commentList>
</comments>
</file>

<file path=xl/sharedStrings.xml><?xml version="1.0" encoding="utf-8"?>
<sst xmlns="http://schemas.openxmlformats.org/spreadsheetml/2006/main" count="150" uniqueCount="114">
  <si>
    <t>HV po zdanění</t>
  </si>
  <si>
    <t>I. Rozpočtové příjmy</t>
  </si>
  <si>
    <t>Daňové příjmy</t>
  </si>
  <si>
    <t>Daň z příjmů fyzických osob ze závislé činnosti</t>
  </si>
  <si>
    <t>Daň z příjmů právnických osob</t>
  </si>
  <si>
    <t>Daň z přidané hodnoty</t>
  </si>
  <si>
    <t>Poplatek ze psů</t>
  </si>
  <si>
    <t>Poplatek z ubytovací kapacity</t>
  </si>
  <si>
    <t>Správní poplatky</t>
  </si>
  <si>
    <t>Daň z nemovitosti</t>
  </si>
  <si>
    <t>Příjmy z poskytování služeb a výrobků</t>
  </si>
  <si>
    <t>Sběr a odvoz komunálních odpadů</t>
  </si>
  <si>
    <t>Činnost místní správy</t>
  </si>
  <si>
    <t>Příjmy z pronájmu pozemků</t>
  </si>
  <si>
    <t>Příjmy z úroků</t>
  </si>
  <si>
    <t>II. Rozpočtové výdaje</t>
  </si>
  <si>
    <t>Silnice</t>
  </si>
  <si>
    <t>Nákup ostatních služeb</t>
  </si>
  <si>
    <t>Elektrická energie</t>
  </si>
  <si>
    <t>Veřejné osvětlení</t>
  </si>
  <si>
    <t>Nákup materiálu</t>
  </si>
  <si>
    <t>Sběr a svoz komunálních odpadů</t>
  </si>
  <si>
    <t>Zastupitelstva obcí</t>
  </si>
  <si>
    <t>Odměny členů zastupitelstva obcí a krajů</t>
  </si>
  <si>
    <t>Platy zaměstnanců v pracovním poměru</t>
  </si>
  <si>
    <t>Drobný hmotný dlouhodobý majetek</t>
  </si>
  <si>
    <t>Pohonné hmoty a maziva</t>
  </si>
  <si>
    <t>Služby pošt</t>
  </si>
  <si>
    <t>Služby telekomunikací a rediokomunikací</t>
  </si>
  <si>
    <t>Služby peněžních ústavů</t>
  </si>
  <si>
    <t>Nájemné</t>
  </si>
  <si>
    <t>Služby školení a vzdělávání</t>
  </si>
  <si>
    <t>Cestovné (tuzemské i zahraniční)</t>
  </si>
  <si>
    <t>Věcné dary</t>
  </si>
  <si>
    <t>Nákup kolků</t>
  </si>
  <si>
    <t>Dary obyvatelstvu</t>
  </si>
  <si>
    <t>Nespecifikované rezervy</t>
  </si>
  <si>
    <t>Úroky vlastní</t>
  </si>
  <si>
    <t>Parkoviště</t>
  </si>
  <si>
    <t>Výnosy</t>
  </si>
  <si>
    <t>Tržby z prodej služeb</t>
  </si>
  <si>
    <t>Náklady</t>
  </si>
  <si>
    <t>Opravy a udržování</t>
  </si>
  <si>
    <t>Ostatní služby</t>
  </si>
  <si>
    <t>Mzdové náklady</t>
  </si>
  <si>
    <t>Zákonné sociální pojištění</t>
  </si>
  <si>
    <t>Vleky</t>
  </si>
  <si>
    <t>Spotřeba materiálu</t>
  </si>
  <si>
    <t>Spotřeba energie</t>
  </si>
  <si>
    <t>Prodané zboží</t>
  </si>
  <si>
    <t>Vodní hospodářství</t>
  </si>
  <si>
    <t>Příjmy z prodeje zboží</t>
  </si>
  <si>
    <t>Ostatní nákupy</t>
  </si>
  <si>
    <t>Výdaje na dopravní obslužnost</t>
  </si>
  <si>
    <t>Tržby za prodané zboží</t>
  </si>
  <si>
    <t>Daň z příjmů právnických osob za obec</t>
  </si>
  <si>
    <t>I. ROZPOČTOVÉ PŘÍJMY</t>
  </si>
  <si>
    <t>Příjmy a výdaje z úvěr. finanč. operací</t>
  </si>
  <si>
    <t>Komunální služby a územní rozvoj j. n.</t>
  </si>
  <si>
    <t>Ost. tělovýchovná činnost</t>
  </si>
  <si>
    <t>Výdaje na nákup sofwaru a poč. programů</t>
  </si>
  <si>
    <t>II. ROZPOČTOVÉ VÝDAJE</t>
  </si>
  <si>
    <t>III. FINANCOVÁNÍ</t>
  </si>
  <si>
    <t>III. Financování</t>
  </si>
  <si>
    <t>VÝNOSY CELKEM</t>
  </si>
  <si>
    <t>NÁKLADY CELKEM</t>
  </si>
  <si>
    <t>Příjmy z pronájmu ostatních nemovitostí a jejich částí</t>
  </si>
  <si>
    <t>Ostatní nedaňové příjmy jinde nezařazené</t>
  </si>
  <si>
    <t>Příjmy z podílů na zisku a dividend</t>
  </si>
  <si>
    <t>Výdaje na dodavetelsky zajišťované opravy a údržbu</t>
  </si>
  <si>
    <t>Ostatní NI transfery NO</t>
  </si>
  <si>
    <t>Ostatní NI transfery veřejným rozpočtům místní úrovně</t>
  </si>
  <si>
    <t>NI transfery obcím</t>
  </si>
  <si>
    <t>Nákup zboží</t>
  </si>
  <si>
    <t>Uhrazené splátky dlouhodobých přijatých půjček</t>
  </si>
  <si>
    <t>Platby daní a poplatků státnímu rozpočtu</t>
  </si>
  <si>
    <t>Daň z příjmů fyzických osob ze SVČ</t>
  </si>
  <si>
    <t>Daň z příjmů fyzických osob z kapitálových výnosů</t>
  </si>
  <si>
    <t>NI př. transf. ze SR v rámci souhrného dotačního vztahu</t>
  </si>
  <si>
    <t>Povinné pojištění na veřejné zdarvotní pojištění</t>
  </si>
  <si>
    <t>Povinné pojištění na sociální zabezpečení a příspěvek na státní politiku zaměstnanosti</t>
  </si>
  <si>
    <t>Povinné pojištění na úrazové pojištění</t>
  </si>
  <si>
    <t>Výdaje na dodavatelské pořízení informací</t>
  </si>
  <si>
    <t>Výdaje na pořízení věcí a služeb - pohoštění</t>
  </si>
  <si>
    <t>INVESTICE CELKEM</t>
  </si>
  <si>
    <r>
      <t xml:space="preserve">HV před zdaněním </t>
    </r>
    <r>
      <rPr>
        <sz val="10"/>
        <rFont val="Helvetica"/>
        <family val="2"/>
      </rPr>
      <t>(výnosy - náklady)</t>
    </r>
  </si>
  <si>
    <r>
      <t>Daň z příjmů PO</t>
    </r>
    <r>
      <rPr>
        <sz val="10"/>
        <rFont val="Helvetica"/>
        <family val="2"/>
      </rPr>
      <t xml:space="preserve"> (19%)</t>
    </r>
  </si>
  <si>
    <t>Převody z vlastních fondů HOČ</t>
  </si>
  <si>
    <t>PŘEVOD DO ROZPOČTU OBCE</t>
  </si>
  <si>
    <t>Odvod z výtěžků provozování loterií</t>
  </si>
  <si>
    <t>Uzrazené splátky krátkodobých přijatých půjček</t>
  </si>
  <si>
    <t>Zákonné pojištění zaměstnanců</t>
  </si>
  <si>
    <t>Náklady na reprezentaci</t>
  </si>
  <si>
    <t>Budovy, haly a stavby</t>
  </si>
  <si>
    <t>Finanční vypořádání minulých let</t>
  </si>
  <si>
    <t>Vratka transferů poskytnutých v min. rozpočtových obdobích</t>
  </si>
  <si>
    <t>Krátkodobé přijaté půjčky</t>
  </si>
  <si>
    <t xml:space="preserve">Vyvěšeno:  </t>
  </si>
  <si>
    <t xml:space="preserve">             Sejmuto: </t>
  </si>
  <si>
    <t xml:space="preserve">Schváleno zastupitelstvem obce Strážné dne: </t>
  </si>
  <si>
    <t>Číslo usnesení:</t>
  </si>
  <si>
    <t>Razítko a podpis:</t>
  </si>
  <si>
    <t>Přijaté nekapitálové příspěvky a náhrady</t>
  </si>
  <si>
    <t>Zapojení finančních prostředků z počátku roku</t>
  </si>
  <si>
    <t>Ostatní náklady, pojištění</t>
  </si>
  <si>
    <t>Náhrady mezd v době nemoci</t>
  </si>
  <si>
    <t>Dopravní prostředky</t>
  </si>
  <si>
    <t>HOSPODÁŘSKÁ ČINNOST 2015</t>
  </si>
  <si>
    <t>Obchod s potravinami</t>
  </si>
  <si>
    <t>investiční akce</t>
  </si>
  <si>
    <t>intenzifikace ČOV</t>
  </si>
  <si>
    <t>dotace MZE intenzifikace ČOV</t>
  </si>
  <si>
    <t>DOTACE NA INVESTIČNÍ AKCE CELKEM</t>
  </si>
  <si>
    <t xml:space="preserve">ROZPOČET 2015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</si>
</sst>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ITC Avant Garde Gothic"/>
      <family val="2"/>
    </font>
    <font>
      <sz val="9"/>
      <name val="ITC Avant Garde Gothic"/>
      <family val="2"/>
    </font>
    <font>
      <b/>
      <i/>
      <sz val="9"/>
      <name val="ITC Avant Garde Gothic"/>
      <family val="2"/>
    </font>
    <font>
      <b/>
      <sz val="10"/>
      <name val="ITC Avant Garde Gothic"/>
      <family val="2"/>
    </font>
    <font>
      <sz val="10"/>
      <name val="ITC Avant Garde Gothic"/>
      <family val="2"/>
    </font>
    <font>
      <b/>
      <i/>
      <sz val="10"/>
      <name val="ITC Avant Garde Gothic"/>
      <family val="2"/>
    </font>
    <font>
      <b/>
      <sz val="16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b/>
      <i/>
      <sz val="9"/>
      <color indexed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sz val="10"/>
      <color indexed="10"/>
      <name val="Helvetica"/>
      <family val="2"/>
    </font>
    <font>
      <b/>
      <sz val="10"/>
      <color indexed="10"/>
      <name val="Helvetica"/>
      <family val="2"/>
    </font>
    <font>
      <sz val="8"/>
      <name val="Tahoma"/>
      <family val="2"/>
    </font>
    <font>
      <sz val="8"/>
      <color indexed="23"/>
      <name val="ITC Avant Garde Gothic"/>
      <family val="2"/>
    </font>
    <font>
      <sz val="9"/>
      <color indexed="23"/>
      <name val="Helvetica"/>
      <family val="2"/>
    </font>
    <font>
      <sz val="9"/>
      <color indexed="55"/>
      <name val="Helvetica"/>
      <family val="2"/>
    </font>
    <font>
      <sz val="9"/>
      <color indexed="55"/>
      <name val="ITC Avant Garde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Helvetica"/>
      <family val="2"/>
    </font>
    <font>
      <b/>
      <sz val="10"/>
      <color rgb="FFFF0000"/>
      <name val="Helvetic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0" fillId="33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3" fontId="13" fillId="34" borderId="0" xfId="0" applyNumberFormat="1" applyFont="1" applyFill="1" applyAlignment="1">
      <alignment vertical="center"/>
    </xf>
    <xf numFmtId="3" fontId="15" fillId="34" borderId="0" xfId="0" applyNumberFormat="1" applyFont="1" applyFill="1" applyAlignment="1">
      <alignment vertical="center"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3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4" fillId="34" borderId="0" xfId="0" applyFont="1" applyFill="1" applyAlignment="1">
      <alignment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49" fontId="13" fillId="33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33" borderId="0" xfId="0" applyFont="1" applyFill="1" applyAlignment="1">
      <alignment/>
    </xf>
    <xf numFmtId="3" fontId="16" fillId="33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13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57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3" max="3" width="47.28125" style="0" customWidth="1"/>
    <col min="4" max="4" width="11.140625" style="0" bestFit="1" customWidth="1"/>
    <col min="5" max="5" width="9.28125" style="0" bestFit="1" customWidth="1"/>
  </cols>
  <sheetData>
    <row r="1" spans="1:7" ht="21.75" customHeight="1">
      <c r="A1" s="71" t="s">
        <v>113</v>
      </c>
      <c r="B1" s="71"/>
      <c r="C1" s="71"/>
      <c r="D1" s="71"/>
      <c r="E1" s="43"/>
      <c r="F1" s="3"/>
      <c r="G1" s="3"/>
    </row>
    <row r="2" spans="1:7" ht="12.75">
      <c r="A2" s="11"/>
      <c r="B2" s="11"/>
      <c r="C2" s="11"/>
      <c r="D2" s="11"/>
      <c r="E2" s="43"/>
      <c r="F2" s="3"/>
      <c r="G2" s="3"/>
    </row>
    <row r="3" spans="1:7" ht="24.75" customHeight="1">
      <c r="A3" s="23" t="s">
        <v>56</v>
      </c>
      <c r="B3" s="24"/>
      <c r="C3" s="24"/>
      <c r="D3" s="25">
        <f>D19+D23+D31+D37</f>
        <v>6664300</v>
      </c>
      <c r="E3" s="43"/>
      <c r="F3" s="3"/>
      <c r="G3" s="3"/>
    </row>
    <row r="4" spans="1:7" ht="6" customHeight="1">
      <c r="A4" s="12"/>
      <c r="B4" s="11"/>
      <c r="C4" s="11"/>
      <c r="D4" s="11"/>
      <c r="E4" s="43"/>
      <c r="F4" s="3"/>
      <c r="G4" s="3"/>
    </row>
    <row r="5" spans="1:7" ht="12.75">
      <c r="A5" s="26"/>
      <c r="B5" s="27" t="s">
        <v>2</v>
      </c>
      <c r="C5" s="26"/>
      <c r="D5" s="26"/>
      <c r="E5" s="43"/>
      <c r="F5" s="3"/>
      <c r="G5" s="3"/>
    </row>
    <row r="6" spans="1:7" ht="12.75">
      <c r="A6" s="26"/>
      <c r="B6" s="26">
        <v>1111</v>
      </c>
      <c r="C6" s="26" t="s">
        <v>3</v>
      </c>
      <c r="D6" s="28">
        <v>520000</v>
      </c>
      <c r="E6" s="44"/>
      <c r="F6" s="3"/>
      <c r="G6" s="3"/>
    </row>
    <row r="7" spans="1:7" ht="12.75">
      <c r="A7" s="26"/>
      <c r="B7" s="26">
        <v>1112</v>
      </c>
      <c r="C7" s="26" t="s">
        <v>76</v>
      </c>
      <c r="D7" s="28">
        <v>25000</v>
      </c>
      <c r="E7" s="44"/>
      <c r="F7" s="3"/>
      <c r="G7" s="3"/>
    </row>
    <row r="8" spans="1:7" ht="12.75">
      <c r="A8" s="26"/>
      <c r="B8" s="26">
        <v>1113</v>
      </c>
      <c r="C8" s="26" t="s">
        <v>77</v>
      </c>
      <c r="D8" s="28">
        <v>60000</v>
      </c>
      <c r="E8" s="44"/>
      <c r="F8" s="3"/>
      <c r="G8" s="3"/>
    </row>
    <row r="9" spans="1:7" ht="12.75">
      <c r="A9" s="26"/>
      <c r="B9" s="26">
        <v>1121</v>
      </c>
      <c r="C9" s="26" t="s">
        <v>4</v>
      </c>
      <c r="D9" s="28">
        <v>520000</v>
      </c>
      <c r="E9" s="44"/>
      <c r="F9" s="3"/>
      <c r="G9" s="3"/>
    </row>
    <row r="10" spans="1:7" ht="12.75">
      <c r="A10" s="26"/>
      <c r="B10" s="26">
        <v>1122</v>
      </c>
      <c r="C10" s="26" t="s">
        <v>55</v>
      </c>
      <c r="D10" s="28">
        <v>500000</v>
      </c>
      <c r="E10" s="51"/>
      <c r="F10" s="3"/>
      <c r="G10" s="3"/>
    </row>
    <row r="11" spans="1:7" ht="12.75">
      <c r="A11" s="26"/>
      <c r="B11" s="26">
        <v>1211</v>
      </c>
      <c r="C11" s="26" t="s">
        <v>5</v>
      </c>
      <c r="D11" s="28">
        <v>1150000</v>
      </c>
      <c r="E11" s="44"/>
      <c r="F11" s="3"/>
      <c r="G11" s="3"/>
    </row>
    <row r="12" spans="1:7" ht="12.75">
      <c r="A12" s="26"/>
      <c r="B12" s="26">
        <v>1341</v>
      </c>
      <c r="C12" s="26" t="s">
        <v>6</v>
      </c>
      <c r="D12" s="28">
        <v>7000</v>
      </c>
      <c r="E12" s="44"/>
      <c r="F12" s="3"/>
      <c r="G12" s="3"/>
    </row>
    <row r="13" spans="1:7" ht="12.75">
      <c r="A13" s="26"/>
      <c r="B13" s="26">
        <v>1345</v>
      </c>
      <c r="C13" s="26" t="s">
        <v>7</v>
      </c>
      <c r="D13" s="28">
        <v>735000</v>
      </c>
      <c r="E13" s="44"/>
      <c r="F13" s="3"/>
      <c r="G13" s="3"/>
    </row>
    <row r="14" spans="1:7" ht="12.75">
      <c r="A14" s="26"/>
      <c r="B14" s="26">
        <v>1351</v>
      </c>
      <c r="C14" s="26" t="s">
        <v>89</v>
      </c>
      <c r="D14" s="28">
        <v>12000</v>
      </c>
      <c r="E14" s="44"/>
      <c r="F14" s="3"/>
      <c r="G14" s="3"/>
    </row>
    <row r="15" spans="1:7" ht="12.75">
      <c r="A15" s="26"/>
      <c r="B15" s="26">
        <v>1361</v>
      </c>
      <c r="C15" s="26" t="s">
        <v>8</v>
      </c>
      <c r="D15" s="28">
        <v>7000</v>
      </c>
      <c r="E15" s="44"/>
      <c r="F15" s="3"/>
      <c r="G15" s="3"/>
    </row>
    <row r="16" spans="1:7" ht="12.75">
      <c r="A16" s="26"/>
      <c r="B16" s="26">
        <v>1511</v>
      </c>
      <c r="C16" s="26" t="s">
        <v>9</v>
      </c>
      <c r="D16" s="28">
        <v>500000</v>
      </c>
      <c r="E16" s="44"/>
      <c r="F16" s="3"/>
      <c r="G16" s="3"/>
    </row>
    <row r="17" spans="1:7" ht="12.75">
      <c r="A17" s="26"/>
      <c r="B17" s="26">
        <v>4112</v>
      </c>
      <c r="C17" s="26" t="s">
        <v>78</v>
      </c>
      <c r="D17" s="28">
        <v>54400</v>
      </c>
      <c r="E17" s="44"/>
      <c r="F17" s="3"/>
      <c r="G17" s="3"/>
    </row>
    <row r="18" spans="1:7" ht="12.75">
      <c r="A18" s="26"/>
      <c r="B18" s="26">
        <v>4131</v>
      </c>
      <c r="C18" s="26" t="s">
        <v>87</v>
      </c>
      <c r="D18" s="28">
        <v>1549900</v>
      </c>
      <c r="E18" s="44"/>
      <c r="F18" s="3"/>
      <c r="G18" s="3"/>
    </row>
    <row r="19" spans="1:7" ht="12.75">
      <c r="A19" s="11"/>
      <c r="B19" s="11"/>
      <c r="C19" s="11"/>
      <c r="D19" s="13">
        <f>SUM(D6:D18)</f>
        <v>5640300</v>
      </c>
      <c r="E19" s="44"/>
      <c r="F19" s="3"/>
      <c r="G19" s="3"/>
    </row>
    <row r="20" spans="1:7" ht="6" customHeight="1">
      <c r="A20" s="11"/>
      <c r="B20" s="11"/>
      <c r="C20" s="11"/>
      <c r="D20" s="14"/>
      <c r="E20" s="44"/>
      <c r="F20" s="3"/>
      <c r="G20" s="3"/>
    </row>
    <row r="21" spans="1:7" ht="6" customHeight="1">
      <c r="A21" s="11"/>
      <c r="B21" s="11"/>
      <c r="C21" s="11"/>
      <c r="D21" s="14"/>
      <c r="E21" s="44"/>
      <c r="F21" s="3"/>
      <c r="G21" s="3"/>
    </row>
    <row r="22" spans="1:7" ht="12.75">
      <c r="A22" s="26">
        <v>3722</v>
      </c>
      <c r="B22" s="27" t="s">
        <v>11</v>
      </c>
      <c r="C22" s="26"/>
      <c r="D22" s="28"/>
      <c r="E22" s="44"/>
      <c r="F22" s="3"/>
      <c r="G22" s="3"/>
    </row>
    <row r="23" spans="1:7" ht="12.75">
      <c r="A23" s="26"/>
      <c r="B23" s="26">
        <v>2111</v>
      </c>
      <c r="C23" s="26" t="s">
        <v>10</v>
      </c>
      <c r="D23" s="28">
        <v>430000</v>
      </c>
      <c r="E23" s="44"/>
      <c r="F23" s="3"/>
      <c r="G23" s="3"/>
    </row>
    <row r="24" spans="1:7" ht="12.75">
      <c r="A24" s="11"/>
      <c r="B24" s="11"/>
      <c r="C24" s="11"/>
      <c r="D24" s="13">
        <f>D23</f>
        <v>430000</v>
      </c>
      <c r="E24" s="44"/>
      <c r="F24" s="3"/>
      <c r="G24" s="3"/>
    </row>
    <row r="25" spans="1:7" ht="6" customHeight="1">
      <c r="A25" s="11"/>
      <c r="B25" s="11"/>
      <c r="C25" s="11"/>
      <c r="D25" s="14"/>
      <c r="E25" s="44"/>
      <c r="F25" s="3"/>
      <c r="G25" s="3"/>
    </row>
    <row r="26" spans="1:7" ht="12.75">
      <c r="A26" s="26">
        <v>6171</v>
      </c>
      <c r="B26" s="27" t="s">
        <v>12</v>
      </c>
      <c r="C26" s="26"/>
      <c r="D26" s="28"/>
      <c r="E26" s="44"/>
      <c r="F26" s="3"/>
      <c r="G26" s="3"/>
    </row>
    <row r="27" spans="1:7" ht="12.75">
      <c r="A27" s="26"/>
      <c r="B27" s="26">
        <v>2112</v>
      </c>
      <c r="C27" s="26" t="s">
        <v>51</v>
      </c>
      <c r="D27" s="28">
        <v>40000</v>
      </c>
      <c r="E27" s="44"/>
      <c r="F27" s="3"/>
      <c r="G27" s="3"/>
    </row>
    <row r="28" spans="1:7" ht="12.75">
      <c r="A28" s="26"/>
      <c r="B28" s="26">
        <v>2131</v>
      </c>
      <c r="C28" s="26" t="s">
        <v>13</v>
      </c>
      <c r="D28" s="28">
        <v>16000</v>
      </c>
      <c r="E28" s="44"/>
      <c r="F28" s="3"/>
      <c r="G28" s="3"/>
    </row>
    <row r="29" spans="1:7" ht="12.75">
      <c r="A29" s="26"/>
      <c r="B29" s="26">
        <v>2132</v>
      </c>
      <c r="C29" s="26" t="s">
        <v>66</v>
      </c>
      <c r="D29" s="28">
        <v>520000</v>
      </c>
      <c r="E29" s="44"/>
      <c r="F29" s="3"/>
      <c r="G29" s="3"/>
    </row>
    <row r="30" spans="1:7" ht="12.75">
      <c r="A30" s="26"/>
      <c r="B30" s="26">
        <v>2329</v>
      </c>
      <c r="C30" s="26" t="s">
        <v>67</v>
      </c>
      <c r="D30" s="28">
        <v>2000</v>
      </c>
      <c r="E30" s="44"/>
      <c r="F30" s="3"/>
      <c r="G30" s="3"/>
    </row>
    <row r="31" spans="1:7" ht="12.75">
      <c r="A31" s="11"/>
      <c r="B31" s="11"/>
      <c r="C31" s="11"/>
      <c r="D31" s="13">
        <f>SUM(D27:D30)</f>
        <v>578000</v>
      </c>
      <c r="E31" s="44"/>
      <c r="F31" s="3"/>
      <c r="G31" s="3"/>
    </row>
    <row r="32" spans="1:7" ht="6" customHeight="1">
      <c r="A32" s="11"/>
      <c r="B32" s="11"/>
      <c r="C32" s="11"/>
      <c r="D32" s="14"/>
      <c r="E32" s="44"/>
      <c r="F32" s="3"/>
      <c r="G32" s="3"/>
    </row>
    <row r="33" spans="1:7" ht="12.75">
      <c r="A33" s="26">
        <v>6310</v>
      </c>
      <c r="B33" s="27" t="s">
        <v>57</v>
      </c>
      <c r="C33" s="26"/>
      <c r="D33" s="28"/>
      <c r="E33" s="44"/>
      <c r="F33" s="3"/>
      <c r="G33" s="3"/>
    </row>
    <row r="34" spans="1:7" ht="12.75">
      <c r="A34" s="26"/>
      <c r="B34" s="26">
        <v>2141</v>
      </c>
      <c r="C34" s="26" t="s">
        <v>14</v>
      </c>
      <c r="D34" s="28">
        <v>10000</v>
      </c>
      <c r="E34" s="44"/>
      <c r="F34" s="3"/>
      <c r="G34" s="3"/>
    </row>
    <row r="35" spans="1:7" ht="12.75">
      <c r="A35" s="26"/>
      <c r="B35" s="26">
        <v>2142</v>
      </c>
      <c r="C35" s="26" t="s">
        <v>68</v>
      </c>
      <c r="D35" s="28">
        <v>5000</v>
      </c>
      <c r="E35" s="44"/>
      <c r="F35" s="3"/>
      <c r="G35" s="3"/>
    </row>
    <row r="36" spans="1:7" ht="12.75">
      <c r="A36" s="26"/>
      <c r="B36" s="26">
        <v>2324</v>
      </c>
      <c r="C36" s="26" t="s">
        <v>102</v>
      </c>
      <c r="D36" s="28">
        <v>1000</v>
      </c>
      <c r="E36" s="44"/>
      <c r="F36" s="3"/>
      <c r="G36" s="3"/>
    </row>
    <row r="37" spans="1:7" ht="12.75">
      <c r="A37" s="11"/>
      <c r="B37" s="11"/>
      <c r="C37" s="11"/>
      <c r="D37" s="13">
        <f>D35+D34+D36</f>
        <v>16000</v>
      </c>
      <c r="E37" s="44"/>
      <c r="F37" s="3"/>
      <c r="G37" s="3"/>
    </row>
    <row r="38" spans="1:7" ht="12.75">
      <c r="A38" s="11"/>
      <c r="B38" s="11"/>
      <c r="C38" s="11"/>
      <c r="D38" s="13"/>
      <c r="E38" s="44"/>
      <c r="F38" s="3"/>
      <c r="G38" s="3"/>
    </row>
    <row r="39" spans="1:7" ht="12.75">
      <c r="A39" s="11"/>
      <c r="B39" s="11"/>
      <c r="C39" s="11"/>
      <c r="D39" s="14"/>
      <c r="E39" s="44"/>
      <c r="F39" s="3"/>
      <c r="G39" s="3"/>
    </row>
    <row r="40" spans="1:7" ht="6" customHeight="1">
      <c r="A40" s="11"/>
      <c r="B40" s="11"/>
      <c r="C40" s="11"/>
      <c r="D40" s="14"/>
      <c r="E40" s="44"/>
      <c r="F40" s="3"/>
      <c r="G40" s="3"/>
    </row>
    <row r="41" spans="1:7" ht="24.75" customHeight="1">
      <c r="A41" s="23" t="s">
        <v>61</v>
      </c>
      <c r="B41" s="24"/>
      <c r="C41" s="24"/>
      <c r="D41" s="25">
        <f>D47+D51+D57+D62+D66+D72+D106+D111+D115</f>
        <v>6099300</v>
      </c>
      <c r="E41" s="44"/>
      <c r="F41" s="3"/>
      <c r="G41" s="3"/>
    </row>
    <row r="42" spans="1:7" ht="6" customHeight="1">
      <c r="A42" s="15"/>
      <c r="B42" s="16"/>
      <c r="C42" s="16"/>
      <c r="D42" s="17"/>
      <c r="E42" s="44"/>
      <c r="F42" s="3"/>
      <c r="G42" s="3"/>
    </row>
    <row r="43" spans="1:7" ht="12.75">
      <c r="A43" s="26">
        <v>2212</v>
      </c>
      <c r="B43" s="27" t="s">
        <v>16</v>
      </c>
      <c r="C43" s="26"/>
      <c r="D43" s="28"/>
      <c r="E43" s="44"/>
      <c r="F43" s="3"/>
      <c r="G43" s="3"/>
    </row>
    <row r="44" spans="1:7" ht="12.75">
      <c r="A44" s="26"/>
      <c r="B44" s="26">
        <v>5139</v>
      </c>
      <c r="C44" s="26" t="s">
        <v>20</v>
      </c>
      <c r="D44" s="28">
        <v>5000</v>
      </c>
      <c r="E44" s="44"/>
      <c r="F44" s="3"/>
      <c r="G44" s="3"/>
    </row>
    <row r="45" spans="1:7" ht="12.75">
      <c r="A45" s="26"/>
      <c r="B45" s="26">
        <v>5169</v>
      </c>
      <c r="C45" s="26" t="s">
        <v>17</v>
      </c>
      <c r="D45" s="28">
        <v>5000</v>
      </c>
      <c r="E45" s="44"/>
      <c r="F45" s="3"/>
      <c r="G45" s="3"/>
    </row>
    <row r="46" spans="1:7" ht="12.75">
      <c r="A46" s="26"/>
      <c r="B46" s="26">
        <v>5171</v>
      </c>
      <c r="C46" s="26" t="s">
        <v>69</v>
      </c>
      <c r="D46" s="28">
        <v>100000</v>
      </c>
      <c r="E46" s="44"/>
      <c r="F46" s="4"/>
      <c r="G46" s="3"/>
    </row>
    <row r="47" spans="1:7" ht="12.75">
      <c r="A47" s="11"/>
      <c r="B47" s="11"/>
      <c r="C47" s="11"/>
      <c r="D47" s="13">
        <f>SUM(D44:D46)</f>
        <v>110000</v>
      </c>
      <c r="E47" s="44"/>
      <c r="F47" s="4"/>
      <c r="G47" s="3"/>
    </row>
    <row r="48" spans="1:7" ht="6" customHeight="1">
      <c r="A48" s="11"/>
      <c r="B48" s="11"/>
      <c r="C48" s="11"/>
      <c r="D48" s="14"/>
      <c r="E48" s="44"/>
      <c r="F48" s="3"/>
      <c r="G48" s="3"/>
    </row>
    <row r="49" spans="1:7" ht="12.75">
      <c r="A49" s="26">
        <v>3419</v>
      </c>
      <c r="B49" s="27" t="s">
        <v>59</v>
      </c>
      <c r="C49" s="26"/>
      <c r="D49" s="28"/>
      <c r="E49" s="44"/>
      <c r="F49" s="3"/>
      <c r="G49" s="3"/>
    </row>
    <row r="50" spans="1:7" ht="12.75">
      <c r="A50" s="26"/>
      <c r="B50" s="26">
        <v>5229</v>
      </c>
      <c r="C50" s="26" t="s">
        <v>70</v>
      </c>
      <c r="D50" s="28">
        <v>74000</v>
      </c>
      <c r="E50" s="44"/>
      <c r="F50" s="3"/>
      <c r="G50" s="3"/>
    </row>
    <row r="51" spans="1:7" ht="12.75">
      <c r="A51" s="11"/>
      <c r="B51" s="11"/>
      <c r="C51" s="11"/>
      <c r="D51" s="13">
        <f>SUM(D50:D50)</f>
        <v>74000</v>
      </c>
      <c r="E51" s="44"/>
      <c r="F51" s="3"/>
      <c r="G51" s="3"/>
    </row>
    <row r="52" spans="1:7" ht="6" customHeight="1">
      <c r="A52" s="11"/>
      <c r="B52" s="11"/>
      <c r="C52" s="11"/>
      <c r="D52" s="14"/>
      <c r="E52" s="44"/>
      <c r="F52" s="3"/>
      <c r="G52" s="3"/>
    </row>
    <row r="53" spans="1:7" ht="12.75">
      <c r="A53" s="26">
        <v>3631</v>
      </c>
      <c r="B53" s="27" t="s">
        <v>19</v>
      </c>
      <c r="C53" s="26"/>
      <c r="D53" s="28"/>
      <c r="E53" s="44"/>
      <c r="F53" s="3"/>
      <c r="G53" s="3"/>
    </row>
    <row r="54" spans="1:7" ht="12.75">
      <c r="A54" s="26"/>
      <c r="B54" s="26">
        <v>5139</v>
      </c>
      <c r="C54" s="26" t="s">
        <v>20</v>
      </c>
      <c r="D54" s="28">
        <v>10000</v>
      </c>
      <c r="E54" s="44"/>
      <c r="F54" s="3"/>
      <c r="G54" s="3"/>
    </row>
    <row r="55" spans="1:7" ht="12.75">
      <c r="A55" s="26"/>
      <c r="B55" s="26">
        <v>5154</v>
      </c>
      <c r="C55" s="26" t="s">
        <v>18</v>
      </c>
      <c r="D55" s="28">
        <v>130000</v>
      </c>
      <c r="E55" s="44"/>
      <c r="F55" s="4"/>
      <c r="G55" s="3"/>
    </row>
    <row r="56" spans="1:7" ht="12.75">
      <c r="A56" s="26"/>
      <c r="B56" s="26">
        <v>5171</v>
      </c>
      <c r="C56" s="26" t="s">
        <v>69</v>
      </c>
      <c r="D56" s="28">
        <v>10000</v>
      </c>
      <c r="E56" s="44"/>
      <c r="F56" s="3"/>
      <c r="G56" s="3"/>
    </row>
    <row r="57" spans="1:7" ht="12.75">
      <c r="A57" s="11"/>
      <c r="B57" s="11"/>
      <c r="C57" s="11"/>
      <c r="D57" s="13">
        <f>SUM(D54:D56)</f>
        <v>150000</v>
      </c>
      <c r="E57" s="44"/>
      <c r="F57" s="3"/>
      <c r="G57" s="3"/>
    </row>
    <row r="58" spans="1:7" ht="6" customHeight="1">
      <c r="A58" s="11"/>
      <c r="B58" s="11"/>
      <c r="C58" s="11"/>
      <c r="D58" s="14"/>
      <c r="E58" s="44"/>
      <c r="F58" s="3"/>
      <c r="G58" s="3"/>
    </row>
    <row r="59" spans="1:7" ht="12.75">
      <c r="A59" s="26">
        <v>3639</v>
      </c>
      <c r="B59" s="27" t="s">
        <v>58</v>
      </c>
      <c r="C59" s="26"/>
      <c r="D59" s="28"/>
      <c r="E59" s="54"/>
      <c r="F59" s="55"/>
      <c r="G59" s="55"/>
    </row>
    <row r="60" spans="1:7" ht="12.75">
      <c r="A60" s="26"/>
      <c r="B60" s="26">
        <v>5229</v>
      </c>
      <c r="C60" s="26" t="s">
        <v>70</v>
      </c>
      <c r="D60" s="28">
        <v>3000</v>
      </c>
      <c r="E60" s="44"/>
      <c r="F60" s="3"/>
      <c r="G60" s="3"/>
    </row>
    <row r="61" spans="1:7" ht="12.75">
      <c r="A61" s="26"/>
      <c r="B61" s="26">
        <v>5329</v>
      </c>
      <c r="C61" s="26" t="s">
        <v>71</v>
      </c>
      <c r="D61" s="28">
        <v>12000</v>
      </c>
      <c r="E61" s="44"/>
      <c r="F61" s="3"/>
      <c r="G61" s="3"/>
    </row>
    <row r="62" spans="1:7" ht="12.75">
      <c r="A62" s="11"/>
      <c r="B62" s="11"/>
      <c r="C62" s="11"/>
      <c r="D62" s="13">
        <f>D61+D60</f>
        <v>15000</v>
      </c>
      <c r="E62" s="44"/>
      <c r="F62" s="3"/>
      <c r="G62" s="3"/>
    </row>
    <row r="63" spans="1:7" ht="6" customHeight="1">
      <c r="A63" s="11"/>
      <c r="B63" s="11"/>
      <c r="C63" s="11"/>
      <c r="D63" s="14"/>
      <c r="E63" s="44"/>
      <c r="F63" s="3"/>
      <c r="G63" s="3"/>
    </row>
    <row r="64" spans="1:7" ht="12.75">
      <c r="A64" s="26">
        <v>3722</v>
      </c>
      <c r="B64" s="27" t="s">
        <v>21</v>
      </c>
      <c r="C64" s="26"/>
      <c r="D64" s="28"/>
      <c r="E64" s="44"/>
      <c r="F64" s="3"/>
      <c r="G64" s="3"/>
    </row>
    <row r="65" spans="1:7" ht="12.75">
      <c r="A65" s="26"/>
      <c r="B65" s="26">
        <v>5169</v>
      </c>
      <c r="C65" s="26" t="s">
        <v>17</v>
      </c>
      <c r="D65" s="28">
        <v>400000</v>
      </c>
      <c r="E65" s="44"/>
      <c r="F65" s="3"/>
      <c r="G65" s="3"/>
    </row>
    <row r="66" spans="1:7" ht="12.75">
      <c r="A66" s="11"/>
      <c r="B66" s="11"/>
      <c r="C66" s="11"/>
      <c r="D66" s="13">
        <f>D65</f>
        <v>400000</v>
      </c>
      <c r="E66" s="44"/>
      <c r="F66" s="3"/>
      <c r="G66" s="3"/>
    </row>
    <row r="67" spans="1:7" ht="6" customHeight="1">
      <c r="A67" s="11"/>
      <c r="B67" s="11"/>
      <c r="C67" s="11"/>
      <c r="D67" s="14"/>
      <c r="E67" s="44"/>
      <c r="F67" s="3"/>
      <c r="G67" s="3"/>
    </row>
    <row r="68" spans="1:7" ht="12.75">
      <c r="A68" s="26">
        <v>6112</v>
      </c>
      <c r="B68" s="27" t="s">
        <v>22</v>
      </c>
      <c r="C68" s="26"/>
      <c r="D68" s="28"/>
      <c r="E68" s="44"/>
      <c r="F68" s="3"/>
      <c r="G68" s="3"/>
    </row>
    <row r="69" spans="1:7" ht="12.75">
      <c r="A69" s="26"/>
      <c r="B69" s="26">
        <v>5023</v>
      </c>
      <c r="C69" s="26" t="s">
        <v>23</v>
      </c>
      <c r="D69" s="28">
        <v>492000</v>
      </c>
      <c r="E69" s="44"/>
      <c r="F69" s="4"/>
      <c r="G69" s="3"/>
    </row>
    <row r="70" spans="1:7" ht="24">
      <c r="A70" s="26"/>
      <c r="B70" s="22">
        <v>5031</v>
      </c>
      <c r="C70" s="29" t="s">
        <v>80</v>
      </c>
      <c r="D70" s="30">
        <v>94000</v>
      </c>
      <c r="E70" s="44"/>
      <c r="F70" s="3"/>
      <c r="G70" s="3"/>
    </row>
    <row r="71" spans="1:7" ht="12.75">
      <c r="A71" s="26"/>
      <c r="B71" s="26">
        <v>5032</v>
      </c>
      <c r="C71" s="26" t="s">
        <v>79</v>
      </c>
      <c r="D71" s="28">
        <v>45000</v>
      </c>
      <c r="E71" s="44"/>
      <c r="F71" s="3"/>
      <c r="G71" s="3"/>
    </row>
    <row r="72" spans="1:7" ht="12.75">
      <c r="A72" s="11"/>
      <c r="B72" s="11"/>
      <c r="C72" s="11"/>
      <c r="D72" s="13">
        <f>D69+D70+D71</f>
        <v>631000</v>
      </c>
      <c r="E72" s="44"/>
      <c r="F72" s="3"/>
      <c r="G72" s="3"/>
    </row>
    <row r="73" spans="1:7" ht="6" customHeight="1">
      <c r="A73" s="11"/>
      <c r="B73" s="11"/>
      <c r="C73" s="11"/>
      <c r="D73" s="14"/>
      <c r="E73" s="44"/>
      <c r="F73" s="3"/>
      <c r="G73" s="3"/>
    </row>
    <row r="74" spans="1:7" ht="12.75">
      <c r="A74" s="26">
        <v>6171</v>
      </c>
      <c r="B74" s="27" t="s">
        <v>12</v>
      </c>
      <c r="C74" s="26"/>
      <c r="D74" s="28"/>
      <c r="E74" s="44"/>
      <c r="F74" s="3"/>
      <c r="G74" s="3"/>
    </row>
    <row r="75" spans="1:7" ht="12.75">
      <c r="A75" s="26"/>
      <c r="B75" s="26">
        <v>5011</v>
      </c>
      <c r="C75" s="26" t="s">
        <v>24</v>
      </c>
      <c r="D75" s="28">
        <v>986000</v>
      </c>
      <c r="E75" s="44"/>
      <c r="F75" s="3"/>
      <c r="G75" s="3"/>
    </row>
    <row r="76" spans="1:7" ht="24">
      <c r="A76" s="26"/>
      <c r="B76" s="22">
        <v>5031</v>
      </c>
      <c r="C76" s="29" t="s">
        <v>80</v>
      </c>
      <c r="D76" s="30">
        <v>240000</v>
      </c>
      <c r="E76" s="44"/>
      <c r="F76" s="3"/>
      <c r="G76" s="3"/>
    </row>
    <row r="77" spans="1:7" ht="12.75">
      <c r="A77" s="26"/>
      <c r="B77" s="26">
        <v>5032</v>
      </c>
      <c r="C77" s="26" t="s">
        <v>79</v>
      </c>
      <c r="D77" s="28">
        <v>86000</v>
      </c>
      <c r="E77" s="44"/>
      <c r="F77" s="3"/>
      <c r="G77" s="3"/>
    </row>
    <row r="78" spans="1:7" ht="12.75">
      <c r="A78" s="26"/>
      <c r="B78" s="26">
        <v>5038</v>
      </c>
      <c r="C78" s="26" t="s">
        <v>81</v>
      </c>
      <c r="D78" s="28">
        <v>8000</v>
      </c>
      <c r="E78" s="44"/>
      <c r="F78" s="3"/>
      <c r="G78" s="3"/>
    </row>
    <row r="79" spans="1:7" ht="12.75">
      <c r="A79" s="26"/>
      <c r="B79" s="26">
        <v>5137</v>
      </c>
      <c r="C79" s="26" t="s">
        <v>25</v>
      </c>
      <c r="D79" s="28">
        <v>40000</v>
      </c>
      <c r="E79" s="44"/>
      <c r="F79" s="3"/>
      <c r="G79" s="3"/>
    </row>
    <row r="80" spans="1:7" ht="12.75">
      <c r="A80" s="26"/>
      <c r="B80" s="26">
        <v>5138</v>
      </c>
      <c r="C80" s="26" t="s">
        <v>73</v>
      </c>
      <c r="D80" s="28">
        <v>30000</v>
      </c>
      <c r="E80" s="44"/>
      <c r="F80" s="3"/>
      <c r="G80" s="3"/>
    </row>
    <row r="81" spans="1:7" ht="12.75">
      <c r="A81" s="26"/>
      <c r="B81" s="26">
        <v>5139</v>
      </c>
      <c r="C81" s="26" t="s">
        <v>20</v>
      </c>
      <c r="D81" s="28">
        <v>150000</v>
      </c>
      <c r="E81" s="44"/>
      <c r="F81" s="3"/>
      <c r="G81" s="3"/>
    </row>
    <row r="82" spans="1:7" ht="12.75">
      <c r="A82" s="26"/>
      <c r="B82" s="26">
        <v>5154</v>
      </c>
      <c r="C82" s="26" t="s">
        <v>18</v>
      </c>
      <c r="D82" s="28">
        <v>200000</v>
      </c>
      <c r="E82" s="44"/>
      <c r="F82" s="4"/>
      <c r="G82" s="3"/>
    </row>
    <row r="83" spans="1:7" ht="12.75">
      <c r="A83" s="26"/>
      <c r="B83" s="26">
        <v>5156</v>
      </c>
      <c r="C83" s="26" t="s">
        <v>26</v>
      </c>
      <c r="D83" s="28">
        <v>50000</v>
      </c>
      <c r="E83" s="44"/>
      <c r="F83" s="3"/>
      <c r="G83" s="3"/>
    </row>
    <row r="84" spans="1:7" ht="12.75">
      <c r="A84" s="26"/>
      <c r="B84" s="26">
        <v>5161</v>
      </c>
      <c r="C84" s="26" t="s">
        <v>27</v>
      </c>
      <c r="D84" s="28">
        <v>10000</v>
      </c>
      <c r="E84" s="44"/>
      <c r="F84" s="3"/>
      <c r="G84" s="3"/>
    </row>
    <row r="85" spans="1:7" ht="12.75">
      <c r="A85" s="26"/>
      <c r="B85" s="26">
        <v>5162</v>
      </c>
      <c r="C85" s="26" t="s">
        <v>28</v>
      </c>
      <c r="D85" s="28">
        <v>70000</v>
      </c>
      <c r="E85" s="44"/>
      <c r="F85" s="3"/>
      <c r="G85" s="3"/>
    </row>
    <row r="86" spans="1:7" ht="12.75">
      <c r="A86" s="26"/>
      <c r="B86" s="26">
        <v>5163</v>
      </c>
      <c r="C86" s="26" t="s">
        <v>29</v>
      </c>
      <c r="D86" s="28">
        <v>25000</v>
      </c>
      <c r="E86" s="44"/>
      <c r="F86" s="3"/>
      <c r="G86" s="3"/>
    </row>
    <row r="87" spans="1:7" ht="12.75">
      <c r="A87" s="26"/>
      <c r="B87" s="26">
        <v>5164</v>
      </c>
      <c r="C87" s="26" t="s">
        <v>30</v>
      </c>
      <c r="D87" s="28">
        <v>20000</v>
      </c>
      <c r="E87" s="44"/>
      <c r="F87" s="3"/>
      <c r="G87" s="3"/>
    </row>
    <row r="88" spans="1:7" ht="12.75">
      <c r="A88" s="26"/>
      <c r="B88" s="26">
        <v>5166</v>
      </c>
      <c r="C88" s="26" t="s">
        <v>82</v>
      </c>
      <c r="D88" s="28">
        <v>1000</v>
      </c>
      <c r="E88" s="44"/>
      <c r="F88" s="3"/>
      <c r="G88" s="3"/>
    </row>
    <row r="89" spans="1:7" ht="12.75">
      <c r="A89" s="26"/>
      <c r="B89" s="26">
        <v>5167</v>
      </c>
      <c r="C89" s="26" t="s">
        <v>31</v>
      </c>
      <c r="D89" s="28">
        <v>5000</v>
      </c>
      <c r="E89" s="44"/>
      <c r="F89" s="3"/>
      <c r="G89" s="3"/>
    </row>
    <row r="90" spans="1:7" ht="12.75">
      <c r="A90" s="26"/>
      <c r="B90" s="26">
        <v>5169</v>
      </c>
      <c r="C90" s="26" t="s">
        <v>17</v>
      </c>
      <c r="D90" s="28">
        <v>600000</v>
      </c>
      <c r="E90" s="44"/>
      <c r="F90" s="3"/>
      <c r="G90" s="3"/>
    </row>
    <row r="91" spans="1:7" ht="12.75">
      <c r="A91" s="26"/>
      <c r="B91" s="26">
        <v>5171</v>
      </c>
      <c r="C91" s="26" t="s">
        <v>69</v>
      </c>
      <c r="D91" s="28">
        <v>50000</v>
      </c>
      <c r="E91" s="44"/>
      <c r="F91" s="3"/>
      <c r="G91" s="3"/>
    </row>
    <row r="92" spans="1:7" ht="12.75">
      <c r="A92" s="26"/>
      <c r="B92" s="26">
        <v>5172</v>
      </c>
      <c r="C92" s="26" t="s">
        <v>60</v>
      </c>
      <c r="D92" s="28">
        <v>15000</v>
      </c>
      <c r="E92" s="44"/>
      <c r="F92" s="3"/>
      <c r="G92" s="3"/>
    </row>
    <row r="93" spans="1:7" ht="12.75">
      <c r="A93" s="26"/>
      <c r="B93" s="26">
        <v>5173</v>
      </c>
      <c r="C93" s="26" t="s">
        <v>32</v>
      </c>
      <c r="D93" s="28">
        <v>10000</v>
      </c>
      <c r="E93" s="44"/>
      <c r="F93" s="3"/>
      <c r="G93" s="3"/>
    </row>
    <row r="94" spans="1:7" ht="12.75">
      <c r="A94" s="26"/>
      <c r="B94" s="26">
        <v>5175</v>
      </c>
      <c r="C94" s="26" t="s">
        <v>83</v>
      </c>
      <c r="D94" s="28">
        <v>20000</v>
      </c>
      <c r="E94" s="44"/>
      <c r="F94" s="3"/>
      <c r="G94" s="3"/>
    </row>
    <row r="95" spans="1:7" ht="12.75">
      <c r="A95" s="26"/>
      <c r="B95" s="26">
        <v>5179</v>
      </c>
      <c r="C95" s="26" t="s">
        <v>52</v>
      </c>
      <c r="D95" s="28">
        <v>100000</v>
      </c>
      <c r="E95" s="44"/>
      <c r="F95" s="3"/>
      <c r="G95" s="3"/>
    </row>
    <row r="96" spans="1:7" ht="12.75">
      <c r="A96" s="26"/>
      <c r="B96" s="26">
        <v>5193</v>
      </c>
      <c r="C96" s="26" t="s">
        <v>53</v>
      </c>
      <c r="D96" s="28">
        <v>20000</v>
      </c>
      <c r="E96" s="44"/>
      <c r="F96" s="3"/>
      <c r="G96" s="3"/>
    </row>
    <row r="97" spans="1:7" ht="12.75">
      <c r="A97" s="26"/>
      <c r="B97" s="26">
        <v>5194</v>
      </c>
      <c r="C97" s="26" t="s">
        <v>33</v>
      </c>
      <c r="D97" s="28">
        <v>5000</v>
      </c>
      <c r="E97" s="44"/>
      <c r="F97" s="3"/>
      <c r="G97" s="3"/>
    </row>
    <row r="98" spans="1:7" ht="12.75">
      <c r="A98" s="26"/>
      <c r="B98" s="26">
        <v>5321</v>
      </c>
      <c r="C98" s="26" t="s">
        <v>72</v>
      </c>
      <c r="D98" s="28">
        <v>10000</v>
      </c>
      <c r="E98" s="44"/>
      <c r="F98" s="3"/>
      <c r="G98" s="3"/>
    </row>
    <row r="99" spans="1:7" ht="12.75">
      <c r="A99" s="26"/>
      <c r="B99" s="26">
        <v>5361</v>
      </c>
      <c r="C99" s="26" t="s">
        <v>34</v>
      </c>
      <c r="D99" s="28">
        <v>5000</v>
      </c>
      <c r="E99" s="44"/>
      <c r="F99" s="3"/>
      <c r="G99" s="3"/>
    </row>
    <row r="100" spans="1:7" ht="12.75">
      <c r="A100" s="26"/>
      <c r="B100" s="26">
        <v>5362</v>
      </c>
      <c r="C100" s="26" t="s">
        <v>75</v>
      </c>
      <c r="D100" s="28">
        <f>10000+500000</f>
        <v>510000</v>
      </c>
      <c r="E100" s="44"/>
      <c r="F100" s="3"/>
      <c r="G100" s="3"/>
    </row>
    <row r="101" spans="1:7" ht="12.75">
      <c r="A101" s="26"/>
      <c r="B101" s="26">
        <v>5424</v>
      </c>
      <c r="C101" s="26" t="s">
        <v>105</v>
      </c>
      <c r="D101" s="28">
        <v>5000</v>
      </c>
      <c r="E101" s="44"/>
      <c r="F101" s="3"/>
      <c r="G101" s="3"/>
    </row>
    <row r="102" spans="1:7" ht="12.75">
      <c r="A102" s="26"/>
      <c r="B102" s="26">
        <v>5492</v>
      </c>
      <c r="C102" s="26" t="s">
        <v>35</v>
      </c>
      <c r="D102" s="28">
        <v>5000</v>
      </c>
      <c r="E102" s="44"/>
      <c r="F102" s="3"/>
      <c r="G102" s="3"/>
    </row>
    <row r="103" spans="1:7" ht="12.75">
      <c r="A103" s="26"/>
      <c r="B103" s="26">
        <v>5901</v>
      </c>
      <c r="C103" s="26" t="s">
        <v>36</v>
      </c>
      <c r="D103" s="28">
        <v>28395</v>
      </c>
      <c r="E103" s="44"/>
      <c r="F103" s="3"/>
      <c r="G103" s="3"/>
    </row>
    <row r="104" spans="1:7" ht="12.75">
      <c r="A104" s="26"/>
      <c r="B104" s="26">
        <v>6121</v>
      </c>
      <c r="C104" s="26" t="s">
        <v>93</v>
      </c>
      <c r="D104" s="28">
        <v>600000</v>
      </c>
      <c r="E104" s="44"/>
      <c r="F104" s="3"/>
      <c r="G104" s="3"/>
    </row>
    <row r="105" spans="1:7" ht="12.75">
      <c r="A105" s="26"/>
      <c r="B105" s="26">
        <v>6123</v>
      </c>
      <c r="C105" s="26" t="s">
        <v>106</v>
      </c>
      <c r="D105" s="28">
        <v>605000</v>
      </c>
      <c r="E105" s="44"/>
      <c r="F105" s="3"/>
      <c r="G105" s="3"/>
    </row>
    <row r="106" spans="1:7" ht="12.75">
      <c r="A106" s="11"/>
      <c r="B106" s="11"/>
      <c r="C106" s="11"/>
      <c r="D106" s="13">
        <f>SUM(D75:D105)</f>
        <v>4509395</v>
      </c>
      <c r="E106" s="44"/>
      <c r="F106" s="4"/>
      <c r="G106" s="4"/>
    </row>
    <row r="107" spans="1:7" ht="6" customHeight="1">
      <c r="A107" s="11"/>
      <c r="B107" s="11"/>
      <c r="C107" s="11"/>
      <c r="D107" s="14"/>
      <c r="E107" s="44"/>
      <c r="F107" s="3"/>
      <c r="G107" s="3"/>
    </row>
    <row r="108" spans="1:7" ht="12.75">
      <c r="A108" s="26">
        <v>6310</v>
      </c>
      <c r="B108" s="27" t="s">
        <v>57</v>
      </c>
      <c r="C108" s="26"/>
      <c r="D108" s="28"/>
      <c r="E108" s="44"/>
      <c r="F108" s="3"/>
      <c r="G108" s="3"/>
    </row>
    <row r="109" spans="1:7" ht="12.75">
      <c r="A109" s="26"/>
      <c r="B109" s="26">
        <v>5141</v>
      </c>
      <c r="C109" s="26" t="s">
        <v>37</v>
      </c>
      <c r="D109" s="28">
        <f>180000+5000</f>
        <v>185000</v>
      </c>
      <c r="E109" s="44"/>
      <c r="F109" s="3"/>
      <c r="G109" s="3"/>
    </row>
    <row r="110" spans="1:7" ht="12.75">
      <c r="A110" s="26"/>
      <c r="B110" s="26">
        <v>5163</v>
      </c>
      <c r="C110" s="26" t="s">
        <v>29</v>
      </c>
      <c r="D110" s="28">
        <v>1000</v>
      </c>
      <c r="E110" s="44"/>
      <c r="F110" s="3"/>
      <c r="G110" s="3"/>
    </row>
    <row r="111" spans="1:7" ht="12.75">
      <c r="A111" s="11"/>
      <c r="B111" s="11"/>
      <c r="C111" s="11"/>
      <c r="D111" s="13">
        <f>D109+D110</f>
        <v>186000</v>
      </c>
      <c r="E111" s="44"/>
      <c r="F111" s="3"/>
      <c r="G111" s="3"/>
    </row>
    <row r="112" spans="1:7" ht="6" customHeight="1">
      <c r="A112" s="11"/>
      <c r="B112" s="11"/>
      <c r="C112" s="11"/>
      <c r="D112" s="13"/>
      <c r="E112" s="44"/>
      <c r="F112" s="3"/>
      <c r="G112" s="3"/>
    </row>
    <row r="113" spans="1:7" ht="12.75">
      <c r="A113" s="26">
        <v>6402</v>
      </c>
      <c r="B113" s="27" t="s">
        <v>94</v>
      </c>
      <c r="C113" s="26"/>
      <c r="D113" s="28"/>
      <c r="E113" s="44"/>
      <c r="F113" s="3"/>
      <c r="G113" s="3"/>
    </row>
    <row r="114" spans="1:7" ht="12.75">
      <c r="A114" s="26"/>
      <c r="B114" s="26">
        <v>5362</v>
      </c>
      <c r="C114" s="26" t="s">
        <v>95</v>
      </c>
      <c r="D114" s="28">
        <v>23905</v>
      </c>
      <c r="E114" s="44"/>
      <c r="F114" s="3"/>
      <c r="G114" s="3"/>
    </row>
    <row r="115" spans="1:7" ht="12.75">
      <c r="A115" s="11"/>
      <c r="B115" s="11"/>
      <c r="C115" s="11"/>
      <c r="D115" s="13">
        <f>D114</f>
        <v>23905</v>
      </c>
      <c r="E115" s="44"/>
      <c r="F115" s="3"/>
      <c r="G115" s="3"/>
    </row>
    <row r="116" spans="1:7" ht="12.75">
      <c r="A116" s="11"/>
      <c r="B116" s="11"/>
      <c r="C116" s="11"/>
      <c r="D116" s="13"/>
      <c r="E116" s="44"/>
      <c r="F116" s="3"/>
      <c r="G116" s="3"/>
    </row>
    <row r="117" spans="1:7" ht="12.75">
      <c r="A117" s="11"/>
      <c r="B117" s="11"/>
      <c r="C117" s="11"/>
      <c r="D117" s="13"/>
      <c r="E117" s="5"/>
      <c r="F117" s="3"/>
      <c r="G117" s="3"/>
    </row>
    <row r="118" spans="1:7" ht="6" customHeight="1">
      <c r="A118" s="11"/>
      <c r="B118" s="11"/>
      <c r="C118" s="11"/>
      <c r="D118" s="14"/>
      <c r="E118" s="5"/>
      <c r="F118" s="3"/>
      <c r="G118" s="3"/>
    </row>
    <row r="119" spans="1:7" ht="24.75" customHeight="1">
      <c r="A119" s="23" t="s">
        <v>62</v>
      </c>
      <c r="B119" s="24"/>
      <c r="C119" s="24"/>
      <c r="D119" s="25">
        <f>D126</f>
        <v>-565000</v>
      </c>
      <c r="E119" s="5"/>
      <c r="F119" s="3"/>
      <c r="G119" s="3"/>
    </row>
    <row r="120" spans="1:7" ht="6" customHeight="1">
      <c r="A120" s="15"/>
      <c r="B120" s="16"/>
      <c r="C120" s="16"/>
      <c r="D120" s="17"/>
      <c r="E120" s="5"/>
      <c r="F120" s="3"/>
      <c r="G120" s="3"/>
    </row>
    <row r="121" spans="1:7" ht="6" customHeight="1">
      <c r="A121" s="15"/>
      <c r="B121" s="16"/>
      <c r="C121" s="16"/>
      <c r="D121" s="17"/>
      <c r="E121" s="5"/>
      <c r="F121" s="3"/>
      <c r="G121" s="3"/>
    </row>
    <row r="122" spans="1:7" ht="13.5" customHeight="1">
      <c r="A122" s="53"/>
      <c r="B122" s="22">
        <v>8113</v>
      </c>
      <c r="C122" s="22" t="s">
        <v>96</v>
      </c>
      <c r="D122" s="30">
        <v>500000</v>
      </c>
      <c r="E122" s="5"/>
      <c r="F122" s="3"/>
      <c r="G122" s="3"/>
    </row>
    <row r="123" spans="1:7" ht="13.5" customHeight="1">
      <c r="A123" s="53"/>
      <c r="B123" s="22">
        <v>8114</v>
      </c>
      <c r="C123" s="22" t="s">
        <v>90</v>
      </c>
      <c r="D123" s="30">
        <f>-92000-126000</f>
        <v>-218000</v>
      </c>
      <c r="E123" s="5"/>
      <c r="F123" s="3"/>
      <c r="G123" s="3"/>
    </row>
    <row r="124" spans="1:7" ht="13.5" customHeight="1">
      <c r="A124" s="53"/>
      <c r="B124" s="22">
        <v>8115</v>
      </c>
      <c r="C124" s="22" t="s">
        <v>103</v>
      </c>
      <c r="D124" s="30">
        <v>0</v>
      </c>
      <c r="E124" s="5"/>
      <c r="F124" s="3"/>
      <c r="G124" s="3"/>
    </row>
    <row r="125" spans="1:7" ht="12.75">
      <c r="A125" s="26"/>
      <c r="B125" s="26">
        <v>8124</v>
      </c>
      <c r="C125" s="26" t="s">
        <v>74</v>
      </c>
      <c r="D125" s="28">
        <v>-847000</v>
      </c>
      <c r="E125" s="5"/>
      <c r="F125" s="3"/>
      <c r="G125" s="3"/>
    </row>
    <row r="126" spans="1:7" ht="12.75">
      <c r="A126" s="11"/>
      <c r="B126" s="11"/>
      <c r="C126" s="11"/>
      <c r="D126" s="13">
        <f>D125+D123+D124+D122</f>
        <v>-565000</v>
      </c>
      <c r="E126" s="5"/>
      <c r="F126" s="3"/>
      <c r="G126" s="3"/>
    </row>
    <row r="127" spans="1:7" ht="12.75">
      <c r="A127" s="11"/>
      <c r="B127" s="11"/>
      <c r="C127" s="11"/>
      <c r="D127" s="14"/>
      <c r="E127" s="5"/>
      <c r="F127" s="3"/>
      <c r="G127" s="3"/>
    </row>
    <row r="128" spans="1:7" ht="12.75">
      <c r="A128" s="11"/>
      <c r="B128" s="11"/>
      <c r="C128" s="11"/>
      <c r="D128" s="14"/>
      <c r="E128" s="5"/>
      <c r="F128" s="3"/>
      <c r="G128" s="3"/>
    </row>
    <row r="129" spans="1:7" s="1" customFormat="1" ht="12.75">
      <c r="A129" s="12" t="s">
        <v>1</v>
      </c>
      <c r="B129" s="12"/>
      <c r="C129" s="12"/>
      <c r="D129" s="13">
        <f>D3</f>
        <v>6664300</v>
      </c>
      <c r="E129" s="6"/>
      <c r="F129" s="2"/>
      <c r="G129" s="2"/>
    </row>
    <row r="130" spans="1:7" s="1" customFormat="1" ht="12.75">
      <c r="A130" s="12" t="s">
        <v>15</v>
      </c>
      <c r="B130" s="12"/>
      <c r="C130" s="12"/>
      <c r="D130" s="13">
        <f>-(D41)</f>
        <v>-6099300</v>
      </c>
      <c r="E130" s="6"/>
      <c r="F130" s="2"/>
      <c r="G130" s="2"/>
    </row>
    <row r="131" spans="1:7" s="1" customFormat="1" ht="12.75">
      <c r="A131" s="12" t="s">
        <v>63</v>
      </c>
      <c r="B131" s="12"/>
      <c r="C131" s="12"/>
      <c r="D131" s="13">
        <f>D119</f>
        <v>-565000</v>
      </c>
      <c r="E131" s="6"/>
      <c r="F131" s="2"/>
      <c r="G131" s="2"/>
    </row>
    <row r="132" spans="1:7" s="1" customFormat="1" ht="12.75">
      <c r="A132" s="12"/>
      <c r="B132" s="12"/>
      <c r="C132" s="12"/>
      <c r="D132" s="13">
        <f>SUM(D129:D131)</f>
        <v>0</v>
      </c>
      <c r="E132" s="6"/>
      <c r="F132" s="2"/>
      <c r="G132" s="2"/>
    </row>
    <row r="133" spans="1:7" ht="12.75">
      <c r="A133" s="11"/>
      <c r="B133" s="11"/>
      <c r="C133" s="11"/>
      <c r="D133" s="14"/>
      <c r="E133" s="5"/>
      <c r="F133" s="3"/>
      <c r="G133" s="3"/>
    </row>
    <row r="134" spans="1:7" ht="12.75">
      <c r="A134" s="11" t="s">
        <v>97</v>
      </c>
      <c r="B134" s="11"/>
      <c r="C134" s="11" t="s">
        <v>98</v>
      </c>
      <c r="D134" s="14"/>
      <c r="E134" s="5"/>
      <c r="F134" s="3"/>
      <c r="G134" s="3"/>
    </row>
    <row r="135" spans="1:7" ht="12.75">
      <c r="A135" s="11"/>
      <c r="B135" s="11"/>
      <c r="C135" s="18"/>
      <c r="D135" s="19"/>
      <c r="E135" s="5"/>
      <c r="F135" s="3"/>
      <c r="G135" s="3"/>
    </row>
    <row r="136" spans="1:5" ht="12.75">
      <c r="A136" s="20" t="s">
        <v>99</v>
      </c>
      <c r="B136" s="20"/>
      <c r="C136" s="20"/>
      <c r="D136" s="21"/>
      <c r="E136" s="7"/>
    </row>
    <row r="137" spans="1:5" ht="12.75">
      <c r="A137" s="20" t="s">
        <v>100</v>
      </c>
      <c r="B137" s="20"/>
      <c r="C137" s="20"/>
      <c r="D137" s="21"/>
      <c r="E137" s="7"/>
    </row>
    <row r="138" spans="1:5" ht="12.75">
      <c r="A138" s="20" t="s">
        <v>101</v>
      </c>
      <c r="B138" s="20"/>
      <c r="C138" s="20"/>
      <c r="D138" s="21"/>
      <c r="E138" s="7"/>
    </row>
    <row r="139" spans="1:5" ht="12.75">
      <c r="A139" s="20"/>
      <c r="B139" s="20"/>
      <c r="C139" s="20"/>
      <c r="D139" s="21"/>
      <c r="E139" s="7"/>
    </row>
    <row r="140" spans="1:5" ht="12.75">
      <c r="A140" s="20"/>
      <c r="B140" s="20"/>
      <c r="C140" s="20"/>
      <c r="D140" s="21"/>
      <c r="E140" s="7"/>
    </row>
    <row r="141" spans="1:5" ht="12.75">
      <c r="A141" s="20"/>
      <c r="B141" s="20"/>
      <c r="C141" s="20"/>
      <c r="D141" s="21"/>
      <c r="E141" s="7"/>
    </row>
    <row r="142" spans="1:5" ht="12.75">
      <c r="A142" s="20"/>
      <c r="B142" s="20"/>
      <c r="C142" s="20"/>
      <c r="D142" s="21"/>
      <c r="E142" s="7"/>
    </row>
    <row r="143" spans="1:5" ht="12.75">
      <c r="A143" s="20"/>
      <c r="B143" s="20"/>
      <c r="C143" s="20"/>
      <c r="D143" s="21"/>
      <c r="E143" s="7"/>
    </row>
    <row r="144" spans="1:5" ht="12.75">
      <c r="A144" s="20"/>
      <c r="B144" s="20"/>
      <c r="C144" s="20"/>
      <c r="D144" s="21"/>
      <c r="E144" s="7"/>
    </row>
    <row r="145" spans="1:5" ht="12.75">
      <c r="A145" s="20"/>
      <c r="B145" s="20"/>
      <c r="C145" s="20"/>
      <c r="D145" s="21"/>
      <c r="E145" s="7"/>
    </row>
    <row r="146" spans="1:5" ht="12.75">
      <c r="A146" s="20"/>
      <c r="B146" s="20"/>
      <c r="C146" s="20"/>
      <c r="D146" s="21"/>
      <c r="E146" s="7"/>
    </row>
    <row r="147" spans="1:5" ht="12.75">
      <c r="A147" s="20"/>
      <c r="B147" s="20"/>
      <c r="C147" s="20"/>
      <c r="D147" s="21"/>
      <c r="E147" s="7"/>
    </row>
    <row r="148" spans="1:5" ht="12.75">
      <c r="A148" s="20"/>
      <c r="B148" s="20"/>
      <c r="C148" s="20"/>
      <c r="D148" s="21"/>
      <c r="E148" s="7"/>
    </row>
    <row r="149" spans="1:5" ht="12.75">
      <c r="A149" s="20"/>
      <c r="B149" s="20"/>
      <c r="C149" s="20"/>
      <c r="D149" s="21"/>
      <c r="E149" s="7"/>
    </row>
    <row r="150" spans="1:5" ht="12.75">
      <c r="A150" s="20"/>
      <c r="B150" s="20"/>
      <c r="C150" s="20"/>
      <c r="D150" s="21"/>
      <c r="E150" s="7"/>
    </row>
    <row r="151" spans="1:5" ht="12.75">
      <c r="A151" s="20"/>
      <c r="B151" s="20"/>
      <c r="C151" s="20"/>
      <c r="D151" s="21"/>
      <c r="E151" s="7"/>
    </row>
    <row r="152" spans="1:5" ht="12.75">
      <c r="A152" s="20"/>
      <c r="B152" s="20"/>
      <c r="C152" s="20"/>
      <c r="D152" s="21"/>
      <c r="E152" s="7"/>
    </row>
    <row r="153" spans="1:5" ht="12.75">
      <c r="A153" s="20"/>
      <c r="B153" s="20"/>
      <c r="C153" s="20"/>
      <c r="D153" s="21"/>
      <c r="E153" s="7"/>
    </row>
    <row r="154" spans="1:5" ht="12.75">
      <c r="A154" s="20"/>
      <c r="B154" s="20"/>
      <c r="C154" s="20"/>
      <c r="D154" s="21"/>
      <c r="E154" s="7"/>
    </row>
    <row r="155" spans="1:5" ht="12.75">
      <c r="A155" s="20"/>
      <c r="B155" s="20"/>
      <c r="C155" s="20"/>
      <c r="D155" s="21"/>
      <c r="E155" s="7"/>
    </row>
    <row r="156" spans="1:5" ht="12.75">
      <c r="A156" s="20"/>
      <c r="B156" s="20"/>
      <c r="C156" s="20"/>
      <c r="D156" s="21"/>
      <c r="E156" s="7"/>
    </row>
    <row r="157" spans="1:5" ht="12.75">
      <c r="A157" s="20"/>
      <c r="B157" s="20"/>
      <c r="C157" s="20"/>
      <c r="D157" s="21"/>
      <c r="E157" s="7"/>
    </row>
    <row r="158" spans="1:5" ht="12.75">
      <c r="A158" s="20"/>
      <c r="B158" s="20"/>
      <c r="C158" s="20"/>
      <c r="D158" s="21"/>
      <c r="E158" s="7"/>
    </row>
    <row r="159" spans="1:5" ht="12.75">
      <c r="A159" s="20"/>
      <c r="B159" s="20"/>
      <c r="C159" s="20"/>
      <c r="D159" s="21"/>
      <c r="E159" s="7"/>
    </row>
    <row r="160" spans="1:5" ht="12.75">
      <c r="A160" s="20"/>
      <c r="B160" s="20"/>
      <c r="C160" s="20"/>
      <c r="D160" s="21"/>
      <c r="E160" s="7"/>
    </row>
    <row r="161" spans="1:5" ht="12.75">
      <c r="A161" s="20"/>
      <c r="B161" s="20"/>
      <c r="C161" s="20"/>
      <c r="D161" s="21"/>
      <c r="E161" s="7"/>
    </row>
    <row r="162" spans="1:5" ht="12.75">
      <c r="A162" s="20"/>
      <c r="B162" s="20"/>
      <c r="C162" s="20"/>
      <c r="D162" s="21"/>
      <c r="E162" s="7"/>
    </row>
    <row r="163" spans="1:5" ht="12.75">
      <c r="A163" s="20"/>
      <c r="B163" s="20"/>
      <c r="C163" s="20"/>
      <c r="D163" s="21"/>
      <c r="E163" s="7"/>
    </row>
    <row r="164" spans="1:5" ht="12.75">
      <c r="A164" s="20"/>
      <c r="B164" s="20"/>
      <c r="C164" s="20"/>
      <c r="D164" s="21"/>
      <c r="E164" s="7"/>
    </row>
    <row r="165" spans="1:5" ht="12.75">
      <c r="A165" s="20"/>
      <c r="B165" s="20"/>
      <c r="C165" s="20"/>
      <c r="D165" s="21"/>
      <c r="E165" s="7"/>
    </row>
    <row r="166" spans="1:5" ht="12.75">
      <c r="A166" s="20"/>
      <c r="B166" s="20"/>
      <c r="C166" s="20"/>
      <c r="D166" s="21"/>
      <c r="E166" s="7"/>
    </row>
    <row r="167" spans="1:5" ht="12.75">
      <c r="A167" s="20"/>
      <c r="B167" s="20"/>
      <c r="C167" s="20"/>
      <c r="D167" s="21"/>
      <c r="E167" s="7"/>
    </row>
    <row r="168" spans="1:5" ht="12.75">
      <c r="A168" s="20"/>
      <c r="B168" s="20"/>
      <c r="C168" s="20"/>
      <c r="D168" s="21"/>
      <c r="E168" s="7"/>
    </row>
    <row r="169" spans="1:5" ht="12.75">
      <c r="A169" s="20"/>
      <c r="B169" s="20"/>
      <c r="C169" s="20"/>
      <c r="D169" s="21"/>
      <c r="E169" s="7"/>
    </row>
    <row r="170" spans="1:5" ht="12.75">
      <c r="A170" s="20"/>
      <c r="B170" s="20"/>
      <c r="C170" s="20"/>
      <c r="D170" s="21"/>
      <c r="E170" s="7"/>
    </row>
    <row r="171" spans="1:5" ht="12.75">
      <c r="A171" s="20"/>
      <c r="B171" s="20"/>
      <c r="C171" s="20"/>
      <c r="D171" s="21"/>
      <c r="E171" s="7"/>
    </row>
    <row r="172" spans="1:5" ht="12.75">
      <c r="A172" s="20"/>
      <c r="B172" s="20"/>
      <c r="C172" s="20"/>
      <c r="D172" s="21"/>
      <c r="E172" s="7"/>
    </row>
    <row r="173" spans="1:5" ht="12.75">
      <c r="A173" s="20"/>
      <c r="B173" s="20"/>
      <c r="C173" s="20"/>
      <c r="D173" s="21"/>
      <c r="E173" s="7"/>
    </row>
    <row r="174" spans="1:5" ht="12.75">
      <c r="A174" s="20"/>
      <c r="B174" s="20"/>
      <c r="C174" s="20"/>
      <c r="D174" s="21"/>
      <c r="E174" s="7"/>
    </row>
    <row r="175" spans="1:5" ht="12.75">
      <c r="A175" s="20"/>
      <c r="B175" s="20"/>
      <c r="C175" s="20"/>
      <c r="D175" s="21"/>
      <c r="E175" s="7"/>
    </row>
    <row r="176" spans="1:5" ht="12.75">
      <c r="A176" s="20"/>
      <c r="B176" s="20"/>
      <c r="C176" s="20"/>
      <c r="D176" s="21"/>
      <c r="E176" s="7"/>
    </row>
    <row r="177" spans="1:5" ht="12.75">
      <c r="A177" s="20"/>
      <c r="B177" s="20"/>
      <c r="C177" s="20"/>
      <c r="D177" s="21"/>
      <c r="E177" s="7"/>
    </row>
    <row r="178" spans="1:5" ht="12.75">
      <c r="A178" s="20"/>
      <c r="B178" s="20"/>
      <c r="C178" s="20"/>
      <c r="D178" s="21"/>
      <c r="E178" s="7"/>
    </row>
    <row r="179" spans="1:5" ht="12.75">
      <c r="A179" s="20"/>
      <c r="B179" s="20"/>
      <c r="C179" s="20"/>
      <c r="D179" s="21"/>
      <c r="E179" s="7"/>
    </row>
    <row r="180" spans="1:5" ht="12.75">
      <c r="A180" s="20"/>
      <c r="B180" s="20"/>
      <c r="C180" s="20"/>
      <c r="D180" s="21"/>
      <c r="E180" s="7"/>
    </row>
    <row r="181" spans="1:5" ht="12.75">
      <c r="A181" s="20"/>
      <c r="B181" s="20"/>
      <c r="C181" s="20"/>
      <c r="D181" s="21"/>
      <c r="E181" s="7"/>
    </row>
    <row r="182" spans="1:5" ht="12.75">
      <c r="A182" s="20"/>
      <c r="B182" s="20"/>
      <c r="C182" s="20"/>
      <c r="D182" s="21"/>
      <c r="E182" s="7"/>
    </row>
    <row r="183" spans="1:5" ht="12.75">
      <c r="A183" s="20"/>
      <c r="B183" s="20"/>
      <c r="C183" s="20"/>
      <c r="D183" s="21"/>
      <c r="E183" s="7"/>
    </row>
    <row r="184" spans="1:5" ht="12.75">
      <c r="A184" s="20"/>
      <c r="B184" s="20"/>
      <c r="C184" s="20"/>
      <c r="D184" s="21"/>
      <c r="E184" s="7"/>
    </row>
    <row r="185" spans="1:5" ht="12.75">
      <c r="A185" s="20"/>
      <c r="B185" s="20"/>
      <c r="C185" s="20"/>
      <c r="D185" s="21"/>
      <c r="E185" s="7"/>
    </row>
    <row r="186" spans="1:5" ht="12.75">
      <c r="A186" s="20"/>
      <c r="B186" s="20"/>
      <c r="C186" s="20"/>
      <c r="D186" s="21"/>
      <c r="E186" s="7"/>
    </row>
    <row r="187" spans="1:5" ht="12.75">
      <c r="A187" s="20"/>
      <c r="B187" s="20"/>
      <c r="C187" s="20"/>
      <c r="D187" s="21"/>
      <c r="E187" s="7"/>
    </row>
    <row r="188" spans="1:5" ht="12.75">
      <c r="A188" s="20"/>
      <c r="B188" s="20"/>
      <c r="C188" s="20"/>
      <c r="D188" s="21"/>
      <c r="E188" s="7"/>
    </row>
    <row r="189" spans="1:5" ht="12.75">
      <c r="A189" s="20"/>
      <c r="B189" s="20"/>
      <c r="C189" s="20"/>
      <c r="D189" s="21"/>
      <c r="E189" s="7"/>
    </row>
    <row r="190" spans="1:5" ht="12.75">
      <c r="A190" s="20"/>
      <c r="B190" s="20"/>
      <c r="C190" s="20"/>
      <c r="D190" s="21"/>
      <c r="E190" s="7"/>
    </row>
    <row r="191" spans="1:5" ht="12.75">
      <c r="A191" s="20"/>
      <c r="B191" s="20"/>
      <c r="C191" s="20"/>
      <c r="D191" s="21"/>
      <c r="E191" s="7"/>
    </row>
    <row r="192" spans="1:5" ht="12.75">
      <c r="A192" s="20"/>
      <c r="B192" s="20"/>
      <c r="C192" s="20"/>
      <c r="D192" s="21"/>
      <c r="E192" s="7"/>
    </row>
    <row r="193" spans="1:5" ht="12.75">
      <c r="A193" s="20"/>
      <c r="B193" s="20"/>
      <c r="C193" s="20"/>
      <c r="D193" s="21"/>
      <c r="E193" s="7"/>
    </row>
    <row r="194" spans="1:5" ht="12.75">
      <c r="A194" s="20"/>
      <c r="B194" s="20"/>
      <c r="C194" s="20"/>
      <c r="D194" s="21"/>
      <c r="E194" s="7"/>
    </row>
    <row r="195" spans="1:5" ht="12.75">
      <c r="A195" s="20"/>
      <c r="B195" s="20"/>
      <c r="C195" s="20"/>
      <c r="D195" s="21"/>
      <c r="E195" s="7"/>
    </row>
    <row r="196" spans="1:5" ht="12.75">
      <c r="A196" s="20"/>
      <c r="B196" s="20"/>
      <c r="C196" s="20"/>
      <c r="D196" s="21"/>
      <c r="E196" s="7"/>
    </row>
    <row r="197" spans="1:5" ht="12.75">
      <c r="A197" s="20"/>
      <c r="B197" s="20"/>
      <c r="C197" s="20"/>
      <c r="D197" s="21"/>
      <c r="E197" s="7"/>
    </row>
    <row r="198" spans="1:5" ht="12.75">
      <c r="A198" s="20"/>
      <c r="B198" s="20"/>
      <c r="C198" s="20"/>
      <c r="D198" s="21"/>
      <c r="E198" s="7"/>
    </row>
    <row r="199" spans="1:5" ht="12.75">
      <c r="A199" s="20"/>
      <c r="B199" s="20"/>
      <c r="C199" s="20"/>
      <c r="D199" s="21"/>
      <c r="E199" s="7"/>
    </row>
    <row r="200" spans="1:5" ht="12.75">
      <c r="A200" s="20"/>
      <c r="B200" s="20"/>
      <c r="C200" s="20"/>
      <c r="D200" s="21"/>
      <c r="E200" s="7"/>
    </row>
    <row r="201" spans="1:5" ht="12.75">
      <c r="A201" s="20"/>
      <c r="B201" s="20"/>
      <c r="C201" s="20"/>
      <c r="D201" s="21"/>
      <c r="E201" s="7"/>
    </row>
    <row r="202" spans="1:5" ht="12.75">
      <c r="A202" s="20"/>
      <c r="B202" s="20"/>
      <c r="C202" s="20"/>
      <c r="D202" s="21"/>
      <c r="E202" s="7"/>
    </row>
    <row r="203" spans="1:5" ht="12.75">
      <c r="A203" s="20"/>
      <c r="B203" s="20"/>
      <c r="C203" s="20"/>
      <c r="D203" s="21"/>
      <c r="E203" s="7"/>
    </row>
    <row r="204" spans="1:5" ht="12.75">
      <c r="A204" s="20"/>
      <c r="B204" s="20"/>
      <c r="C204" s="20"/>
      <c r="D204" s="21"/>
      <c r="E204" s="7"/>
    </row>
    <row r="205" spans="1:5" ht="12.75">
      <c r="A205" s="20"/>
      <c r="B205" s="20"/>
      <c r="C205" s="20"/>
      <c r="D205" s="21"/>
      <c r="E205" s="7"/>
    </row>
    <row r="206" spans="1:5" ht="12.75">
      <c r="A206" s="20"/>
      <c r="B206" s="20"/>
      <c r="C206" s="20"/>
      <c r="D206" s="21"/>
      <c r="E206" s="7"/>
    </row>
    <row r="207" spans="1:5" ht="12.75">
      <c r="A207" s="20"/>
      <c r="B207" s="20"/>
      <c r="C207" s="20"/>
      <c r="D207" s="21"/>
      <c r="E207" s="7"/>
    </row>
    <row r="208" spans="1:5" ht="12.75">
      <c r="A208" s="20"/>
      <c r="B208" s="20"/>
      <c r="C208" s="20"/>
      <c r="D208" s="21"/>
      <c r="E208" s="7"/>
    </row>
    <row r="209" spans="1:5" ht="12.75">
      <c r="A209" s="20"/>
      <c r="B209" s="20"/>
      <c r="C209" s="20"/>
      <c r="D209" s="21"/>
      <c r="E209" s="7"/>
    </row>
    <row r="210" spans="1:5" ht="12.75">
      <c r="A210" s="20"/>
      <c r="B210" s="20"/>
      <c r="C210" s="20"/>
      <c r="D210" s="21"/>
      <c r="E210" s="7"/>
    </row>
    <row r="211" spans="1:5" ht="12.75">
      <c r="A211" s="20"/>
      <c r="B211" s="20"/>
      <c r="C211" s="20"/>
      <c r="D211" s="21"/>
      <c r="E211" s="7"/>
    </row>
    <row r="212" spans="1:5" ht="12.75">
      <c r="A212" s="20"/>
      <c r="B212" s="20"/>
      <c r="C212" s="20"/>
      <c r="D212" s="21"/>
      <c r="E212" s="7"/>
    </row>
    <row r="213" spans="1:5" ht="12.75">
      <c r="A213" s="20"/>
      <c r="B213" s="20"/>
      <c r="C213" s="20"/>
      <c r="D213" s="21"/>
      <c r="E213" s="7"/>
    </row>
    <row r="214" spans="1:5" ht="12.75">
      <c r="A214" s="20"/>
      <c r="B214" s="20"/>
      <c r="C214" s="20"/>
      <c r="D214" s="21"/>
      <c r="E214" s="7"/>
    </row>
    <row r="215" spans="1:5" ht="12.75">
      <c r="A215" s="20"/>
      <c r="B215" s="20"/>
      <c r="C215" s="20"/>
      <c r="D215" s="21"/>
      <c r="E215" s="7"/>
    </row>
    <row r="216" spans="1:5" ht="12.75">
      <c r="A216" s="20"/>
      <c r="B216" s="20"/>
      <c r="C216" s="20"/>
      <c r="D216" s="21"/>
      <c r="E216" s="7"/>
    </row>
    <row r="217" spans="1:5" ht="12.75">
      <c r="A217" s="20"/>
      <c r="B217" s="20"/>
      <c r="C217" s="20"/>
      <c r="D217" s="21"/>
      <c r="E217" s="7"/>
    </row>
    <row r="218" spans="1:5" ht="12.75">
      <c r="A218" s="20"/>
      <c r="B218" s="20"/>
      <c r="C218" s="20"/>
      <c r="D218" s="21"/>
      <c r="E218" s="7"/>
    </row>
    <row r="219" spans="1:5" ht="12.75">
      <c r="A219" s="20"/>
      <c r="B219" s="20"/>
      <c r="C219" s="20"/>
      <c r="D219" s="21"/>
      <c r="E219" s="7"/>
    </row>
    <row r="220" spans="1:5" ht="12.75">
      <c r="A220" s="20"/>
      <c r="B220" s="20"/>
      <c r="C220" s="20"/>
      <c r="D220" s="21"/>
      <c r="E220" s="7"/>
    </row>
    <row r="221" spans="1:5" ht="12.75">
      <c r="A221" s="20"/>
      <c r="B221" s="20"/>
      <c r="C221" s="20"/>
      <c r="D221" s="21"/>
      <c r="E221" s="7"/>
    </row>
    <row r="222" spans="1:5" ht="12.75">
      <c r="A222" s="20"/>
      <c r="B222" s="20"/>
      <c r="C222" s="20"/>
      <c r="D222" s="21"/>
      <c r="E222" s="7"/>
    </row>
    <row r="223" spans="1:5" ht="12.75">
      <c r="A223" s="20"/>
      <c r="B223" s="20"/>
      <c r="C223" s="20"/>
      <c r="D223" s="21"/>
      <c r="E223" s="7"/>
    </row>
    <row r="224" spans="1:5" ht="12.75">
      <c r="A224" s="20"/>
      <c r="B224" s="20"/>
      <c r="C224" s="20"/>
      <c r="D224" s="21"/>
      <c r="E224" s="7"/>
    </row>
    <row r="225" spans="1:5" ht="12.75">
      <c r="A225" s="20"/>
      <c r="B225" s="20"/>
      <c r="C225" s="20"/>
      <c r="D225" s="21"/>
      <c r="E225" s="7"/>
    </row>
    <row r="226" spans="1:5" ht="12.75">
      <c r="A226" s="20"/>
      <c r="B226" s="20"/>
      <c r="C226" s="20"/>
      <c r="D226" s="21"/>
      <c r="E226" s="7"/>
    </row>
    <row r="227" spans="1:5" ht="12.75">
      <c r="A227" s="20"/>
      <c r="B227" s="20"/>
      <c r="C227" s="20"/>
      <c r="D227" s="21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</sheetData>
  <sheetProtection/>
  <mergeCells count="1">
    <mergeCell ref="A1:D1"/>
  </mergeCells>
  <printOptions horizontalCentered="1"/>
  <pageMargins left="0.3937007874015748" right="0.5118110236220472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PageLayoutView="0" workbookViewId="0" topLeftCell="A10">
      <selection activeCell="E1" sqref="E1:E16384"/>
    </sheetView>
  </sheetViews>
  <sheetFormatPr defaultColWidth="9.140625" defaultRowHeight="12.75"/>
  <cols>
    <col min="2" max="2" width="31.421875" style="0" customWidth="1"/>
    <col min="3" max="4" width="12.140625" style="0" customWidth="1"/>
    <col min="5" max="5" width="10.00390625" style="0" customWidth="1"/>
  </cols>
  <sheetData>
    <row r="1" spans="1:7" ht="21.75" customHeight="1">
      <c r="A1" s="72" t="s">
        <v>107</v>
      </c>
      <c r="B1" s="72"/>
      <c r="C1" s="72"/>
      <c r="D1" s="72"/>
      <c r="E1" s="8"/>
      <c r="F1" s="8"/>
      <c r="G1" s="8"/>
    </row>
    <row r="2" spans="1:7" ht="12.75">
      <c r="A2" s="20"/>
      <c r="B2" s="20"/>
      <c r="C2" s="20"/>
      <c r="D2" s="20"/>
      <c r="E2" s="8"/>
      <c r="F2" s="8"/>
      <c r="G2" s="8"/>
    </row>
    <row r="3" spans="1:7" ht="24.75" customHeight="1">
      <c r="A3" s="42" t="s">
        <v>38</v>
      </c>
      <c r="B3" s="31"/>
      <c r="C3" s="32"/>
      <c r="D3" s="33">
        <f>D6-D14</f>
        <v>105000</v>
      </c>
      <c r="E3" s="47"/>
      <c r="F3" s="45"/>
      <c r="G3" s="8"/>
    </row>
    <row r="4" spans="1:7" ht="6" customHeight="1">
      <c r="A4" s="20"/>
      <c r="B4" s="20"/>
      <c r="C4" s="21"/>
      <c r="D4" s="21"/>
      <c r="E4" s="48"/>
      <c r="F4" s="45"/>
      <c r="G4" s="8"/>
    </row>
    <row r="5" spans="1:7" ht="12.75" customHeight="1">
      <c r="A5" s="34" t="s">
        <v>39</v>
      </c>
      <c r="B5" s="35"/>
      <c r="C5" s="36"/>
      <c r="D5" s="36"/>
      <c r="E5" s="48"/>
      <c r="F5" s="45"/>
      <c r="G5" s="8"/>
    </row>
    <row r="6" spans="1:7" ht="12.75" customHeight="1">
      <c r="A6" s="35">
        <v>602</v>
      </c>
      <c r="B6" s="35" t="s">
        <v>40</v>
      </c>
      <c r="C6" s="36">
        <v>700000</v>
      </c>
      <c r="D6" s="37">
        <f>C6</f>
        <v>700000</v>
      </c>
      <c r="E6" s="48"/>
      <c r="F6" s="45"/>
      <c r="G6" s="8"/>
    </row>
    <row r="7" spans="1:7" ht="12.75" customHeight="1">
      <c r="A7" s="35"/>
      <c r="B7" s="35"/>
      <c r="C7" s="36"/>
      <c r="D7" s="36"/>
      <c r="E7" s="48"/>
      <c r="F7" s="45"/>
      <c r="G7" s="8"/>
    </row>
    <row r="8" spans="1:7" ht="12.75" customHeight="1">
      <c r="A8" s="34" t="s">
        <v>41</v>
      </c>
      <c r="B8" s="35"/>
      <c r="C8" s="36"/>
      <c r="D8" s="36"/>
      <c r="E8" s="48"/>
      <c r="F8" s="45"/>
      <c r="G8" s="8"/>
    </row>
    <row r="9" spans="1:7" ht="12.75" customHeight="1">
      <c r="A9" s="35">
        <v>501</v>
      </c>
      <c r="B9" s="35" t="s">
        <v>20</v>
      </c>
      <c r="C9" s="36">
        <v>50000</v>
      </c>
      <c r="D9" s="36"/>
      <c r="E9" s="48"/>
      <c r="F9" s="45"/>
      <c r="G9" s="8"/>
    </row>
    <row r="10" spans="1:7" ht="12.75" customHeight="1">
      <c r="A10" s="35">
        <v>511</v>
      </c>
      <c r="B10" s="35" t="s">
        <v>42</v>
      </c>
      <c r="C10" s="36">
        <v>50000</v>
      </c>
      <c r="D10" s="36"/>
      <c r="E10" s="48"/>
      <c r="F10" s="46"/>
      <c r="G10" s="10"/>
    </row>
    <row r="11" spans="1:7" ht="12.75" customHeight="1">
      <c r="A11" s="35">
        <v>518</v>
      </c>
      <c r="B11" s="35" t="s">
        <v>43</v>
      </c>
      <c r="C11" s="36">
        <v>100000</v>
      </c>
      <c r="D11" s="37"/>
      <c r="E11" s="48"/>
      <c r="F11" s="45"/>
      <c r="G11" s="8"/>
    </row>
    <row r="12" spans="1:7" ht="12.75" customHeight="1">
      <c r="A12" s="35">
        <v>521</v>
      </c>
      <c r="B12" s="35" t="s">
        <v>44</v>
      </c>
      <c r="C12" s="36">
        <v>300000</v>
      </c>
      <c r="D12" s="37"/>
      <c r="E12" s="48"/>
      <c r="F12" s="45"/>
      <c r="G12" s="8"/>
    </row>
    <row r="13" spans="1:7" ht="12.75" customHeight="1">
      <c r="A13" s="35">
        <v>524</v>
      </c>
      <c r="B13" s="35" t="s">
        <v>91</v>
      </c>
      <c r="C13" s="36">
        <v>90000</v>
      </c>
      <c r="D13" s="37"/>
      <c r="E13" s="48"/>
      <c r="F13" s="45"/>
      <c r="G13" s="8"/>
    </row>
    <row r="14" spans="1:7" ht="12.75" customHeight="1">
      <c r="A14" s="35">
        <v>549</v>
      </c>
      <c r="B14" s="35" t="s">
        <v>104</v>
      </c>
      <c r="C14" s="36">
        <v>5000</v>
      </c>
      <c r="D14" s="37">
        <f>SUM(C9:C14)</f>
        <v>595000</v>
      </c>
      <c r="E14" s="48"/>
      <c r="F14" s="45"/>
      <c r="G14" s="8"/>
    </row>
    <row r="15" spans="1:7" ht="12.75" customHeight="1">
      <c r="A15" s="35"/>
      <c r="B15" s="35"/>
      <c r="C15" s="36"/>
      <c r="D15" s="37"/>
      <c r="E15" s="48"/>
      <c r="F15" s="45"/>
      <c r="G15" s="8"/>
    </row>
    <row r="16" spans="1:7" ht="12.75" customHeight="1">
      <c r="A16" s="20"/>
      <c r="B16" s="20"/>
      <c r="C16" s="21"/>
      <c r="D16" s="21"/>
      <c r="E16" s="45"/>
      <c r="F16" s="45"/>
      <c r="G16" s="8"/>
    </row>
    <row r="17" spans="1:7" ht="24.75" customHeight="1">
      <c r="A17" s="42" t="s">
        <v>46</v>
      </c>
      <c r="B17" s="31"/>
      <c r="C17" s="32"/>
      <c r="D17" s="33">
        <f>D21-D32</f>
        <v>2352000</v>
      </c>
      <c r="E17" s="45"/>
      <c r="F17" s="45"/>
      <c r="G17" s="8"/>
    </row>
    <row r="18" spans="1:7" ht="6" customHeight="1">
      <c r="A18" s="20"/>
      <c r="B18" s="20"/>
      <c r="C18" s="21"/>
      <c r="D18" s="38"/>
      <c r="E18" s="45"/>
      <c r="F18" s="45"/>
      <c r="G18" s="8"/>
    </row>
    <row r="19" spans="1:7" ht="12.75" customHeight="1">
      <c r="A19" s="34" t="s">
        <v>39</v>
      </c>
      <c r="B19" s="35"/>
      <c r="C19" s="36"/>
      <c r="D19" s="37"/>
      <c r="E19" s="45"/>
      <c r="F19" s="45"/>
      <c r="G19" s="8"/>
    </row>
    <row r="20" spans="1:7" ht="12.75" customHeight="1">
      <c r="A20" s="35">
        <v>602</v>
      </c>
      <c r="B20" s="35" t="s">
        <v>40</v>
      </c>
      <c r="C20" s="36">
        <v>5000000</v>
      </c>
      <c r="D20" s="37"/>
      <c r="E20" s="45"/>
      <c r="F20" s="45"/>
      <c r="G20" s="8"/>
    </row>
    <row r="21" spans="1:7" ht="12.75" customHeight="1">
      <c r="A21" s="35">
        <v>604</v>
      </c>
      <c r="B21" s="35" t="s">
        <v>54</v>
      </c>
      <c r="C21" s="36">
        <v>30000</v>
      </c>
      <c r="D21" s="37">
        <f>C20+C21</f>
        <v>5030000</v>
      </c>
      <c r="E21" s="45"/>
      <c r="F21" s="46"/>
      <c r="G21" s="8"/>
    </row>
    <row r="22" spans="1:7" ht="12.75" customHeight="1">
      <c r="A22" s="35"/>
      <c r="B22" s="35"/>
      <c r="C22" s="36"/>
      <c r="D22" s="36"/>
      <c r="E22" s="45"/>
      <c r="F22" s="46"/>
      <c r="G22" s="8"/>
    </row>
    <row r="23" spans="1:7" ht="12.75" customHeight="1">
      <c r="A23" s="34" t="s">
        <v>41</v>
      </c>
      <c r="B23" s="35"/>
      <c r="C23" s="36"/>
      <c r="D23" s="36"/>
      <c r="E23" s="45"/>
      <c r="F23" s="45"/>
      <c r="G23" s="8"/>
    </row>
    <row r="24" spans="1:7" ht="12.75" customHeight="1">
      <c r="A24" s="35">
        <v>501</v>
      </c>
      <c r="B24" s="35" t="s">
        <v>47</v>
      </c>
      <c r="C24" s="36">
        <v>500000</v>
      </c>
      <c r="D24" s="36"/>
      <c r="E24" s="45"/>
      <c r="F24" s="45"/>
      <c r="G24" s="8"/>
    </row>
    <row r="25" spans="1:7" ht="12.75" customHeight="1">
      <c r="A25" s="35">
        <v>502</v>
      </c>
      <c r="B25" s="35" t="s">
        <v>48</v>
      </c>
      <c r="C25" s="36">
        <v>450000</v>
      </c>
      <c r="D25" s="36"/>
      <c r="E25" s="50"/>
      <c r="F25" s="46"/>
      <c r="G25" s="10"/>
    </row>
    <row r="26" spans="1:7" ht="12.75" customHeight="1">
      <c r="A26" s="35">
        <v>504</v>
      </c>
      <c r="B26" s="35" t="s">
        <v>49</v>
      </c>
      <c r="C26" s="36">
        <v>30000</v>
      </c>
      <c r="D26" s="36"/>
      <c r="E26" s="45"/>
      <c r="F26" s="46"/>
      <c r="G26" s="10"/>
    </row>
    <row r="27" spans="1:7" ht="12.75" customHeight="1">
      <c r="A27" s="35">
        <v>511</v>
      </c>
      <c r="B27" s="35" t="s">
        <v>42</v>
      </c>
      <c r="C27" s="36">
        <v>250000</v>
      </c>
      <c r="D27" s="36"/>
      <c r="E27" s="45"/>
      <c r="F27" s="45"/>
      <c r="G27" s="8"/>
    </row>
    <row r="28" spans="1:7" ht="12.75" customHeight="1">
      <c r="A28" s="35">
        <v>513</v>
      </c>
      <c r="B28" s="35" t="s">
        <v>92</v>
      </c>
      <c r="C28" s="36">
        <v>20000</v>
      </c>
      <c r="D28" s="36"/>
      <c r="E28" s="45"/>
      <c r="F28" s="45"/>
      <c r="G28" s="8"/>
    </row>
    <row r="29" spans="1:7" ht="12.75" customHeight="1">
      <c r="A29" s="35">
        <v>518</v>
      </c>
      <c r="B29" s="35" t="s">
        <v>43</v>
      </c>
      <c r="C29" s="36">
        <v>650000</v>
      </c>
      <c r="D29" s="36"/>
      <c r="E29" s="45"/>
      <c r="F29" s="46"/>
      <c r="G29" s="8"/>
    </row>
    <row r="30" spans="1:7" ht="12.75" customHeight="1">
      <c r="A30" s="35">
        <v>521</v>
      </c>
      <c r="B30" s="35" t="s">
        <v>44</v>
      </c>
      <c r="C30" s="36">
        <f>520000+60000</f>
        <v>580000</v>
      </c>
      <c r="D30" s="36"/>
      <c r="E30" s="45"/>
      <c r="F30" s="45"/>
      <c r="G30" s="8"/>
    </row>
    <row r="31" spans="1:7" ht="12.75" customHeight="1">
      <c r="A31" s="35">
        <v>524</v>
      </c>
      <c r="B31" s="35" t="s">
        <v>45</v>
      </c>
      <c r="C31" s="36">
        <v>198000</v>
      </c>
      <c r="D31" s="36"/>
      <c r="E31" s="45"/>
      <c r="F31" s="45"/>
      <c r="G31" s="8"/>
    </row>
    <row r="32" spans="1:7" ht="12.75" customHeight="1">
      <c r="A32" s="49"/>
      <c r="B32" s="56" t="s">
        <v>109</v>
      </c>
      <c r="C32" s="57">
        <f>150000+500000</f>
        <v>650000</v>
      </c>
      <c r="D32" s="37">
        <f>SUM(C24:C31)</f>
        <v>2678000</v>
      </c>
      <c r="E32" s="45"/>
      <c r="F32" s="45"/>
      <c r="G32" s="8"/>
    </row>
    <row r="33" spans="1:7" ht="12.75" customHeight="1">
      <c r="A33" s="35"/>
      <c r="B33" s="35"/>
      <c r="C33" s="36"/>
      <c r="D33" s="37"/>
      <c r="E33" s="45"/>
      <c r="F33" s="45"/>
      <c r="G33" s="8"/>
    </row>
    <row r="34" spans="1:7" ht="12.75" customHeight="1">
      <c r="A34" s="20"/>
      <c r="B34" s="20"/>
      <c r="C34" s="21"/>
      <c r="D34" s="21"/>
      <c r="E34" s="45"/>
      <c r="F34" s="45"/>
      <c r="G34" s="8"/>
    </row>
    <row r="35" spans="1:7" ht="24.75" customHeight="1">
      <c r="A35" s="42" t="s">
        <v>50</v>
      </c>
      <c r="B35" s="31"/>
      <c r="C35" s="32"/>
      <c r="D35" s="33">
        <f>D38-D45</f>
        <v>-95000</v>
      </c>
      <c r="E35" s="47"/>
      <c r="F35" s="45"/>
      <c r="G35" s="8"/>
    </row>
    <row r="36" spans="1:7" ht="6" customHeight="1">
      <c r="A36" s="20"/>
      <c r="B36" s="20"/>
      <c r="C36" s="21"/>
      <c r="D36" s="38"/>
      <c r="E36" s="48"/>
      <c r="F36" s="45"/>
      <c r="G36" s="8"/>
    </row>
    <row r="37" spans="1:7" ht="12.75" customHeight="1">
      <c r="A37" s="34" t="s">
        <v>39</v>
      </c>
      <c r="B37" s="35"/>
      <c r="C37" s="36"/>
      <c r="D37" s="37"/>
      <c r="E37" s="48"/>
      <c r="F37" s="45"/>
      <c r="G37" s="8"/>
    </row>
    <row r="38" spans="1:7" ht="12.75" customHeight="1">
      <c r="A38" s="35">
        <v>602</v>
      </c>
      <c r="B38" s="35" t="s">
        <v>40</v>
      </c>
      <c r="C38" s="36">
        <v>500000</v>
      </c>
      <c r="D38" s="37">
        <f>SUM(C38)</f>
        <v>500000</v>
      </c>
      <c r="E38" s="50"/>
      <c r="F38" s="45"/>
      <c r="G38" s="8"/>
    </row>
    <row r="39" spans="1:7" ht="12.75" customHeight="1">
      <c r="A39" s="35"/>
      <c r="B39" s="66" t="s">
        <v>111</v>
      </c>
      <c r="C39" s="67">
        <v>431900</v>
      </c>
      <c r="D39" s="37"/>
      <c r="E39" s="50"/>
      <c r="F39" s="45"/>
      <c r="G39" s="8"/>
    </row>
    <row r="40" spans="1:7" ht="12.75" customHeight="1">
      <c r="A40" s="35"/>
      <c r="B40" s="35"/>
      <c r="C40" s="36"/>
      <c r="D40" s="37"/>
      <c r="E40" s="48"/>
      <c r="F40" s="45"/>
      <c r="G40" s="8"/>
    </row>
    <row r="41" spans="1:7" ht="12.75" customHeight="1">
      <c r="A41" s="34" t="s">
        <v>41</v>
      </c>
      <c r="B41" s="35"/>
      <c r="C41" s="36"/>
      <c r="D41" s="37"/>
      <c r="E41" s="48"/>
      <c r="F41" s="45"/>
      <c r="G41" s="8"/>
    </row>
    <row r="42" spans="1:7" ht="12.75" customHeight="1">
      <c r="A42" s="35">
        <v>501</v>
      </c>
      <c r="B42" s="35" t="s">
        <v>20</v>
      </c>
      <c r="C42" s="36">
        <v>10000</v>
      </c>
      <c r="D42" s="37"/>
      <c r="E42" s="48"/>
      <c r="F42" s="45"/>
      <c r="G42" s="8"/>
    </row>
    <row r="43" spans="1:7" ht="12.75" customHeight="1">
      <c r="A43" s="35">
        <v>502</v>
      </c>
      <c r="B43" s="35" t="s">
        <v>48</v>
      </c>
      <c r="C43" s="36">
        <v>240000</v>
      </c>
      <c r="D43" s="37"/>
      <c r="E43" s="50"/>
      <c r="F43" s="46"/>
      <c r="G43" s="10"/>
    </row>
    <row r="44" spans="1:7" ht="12.75" customHeight="1">
      <c r="A44" s="35">
        <v>511</v>
      </c>
      <c r="B44" s="35" t="s">
        <v>42</v>
      </c>
      <c r="C44" s="36">
        <v>25000</v>
      </c>
      <c r="D44" s="37"/>
      <c r="E44" s="48"/>
      <c r="F44" s="45"/>
      <c r="G44" s="8"/>
    </row>
    <row r="45" spans="1:7" ht="12.75" customHeight="1">
      <c r="A45" s="35">
        <v>518</v>
      </c>
      <c r="B45" s="35" t="s">
        <v>43</v>
      </c>
      <c r="C45" s="36">
        <v>320000</v>
      </c>
      <c r="D45" s="37">
        <f>SUM(C42:C45)</f>
        <v>595000</v>
      </c>
      <c r="E45" s="48"/>
      <c r="F45" s="45"/>
      <c r="G45" s="8"/>
    </row>
    <row r="46" spans="1:7" ht="12.75" customHeight="1">
      <c r="A46" s="35"/>
      <c r="B46" s="66" t="s">
        <v>110</v>
      </c>
      <c r="C46" s="67">
        <v>617000</v>
      </c>
      <c r="D46" s="37"/>
      <c r="E46" s="48"/>
      <c r="F46" s="45"/>
      <c r="G46" s="8"/>
    </row>
    <row r="47" spans="1:7" ht="12" customHeight="1">
      <c r="A47" s="35"/>
      <c r="B47" s="35"/>
      <c r="C47" s="36"/>
      <c r="D47" s="37"/>
      <c r="E47" s="45"/>
      <c r="F47" s="45"/>
      <c r="G47" s="8"/>
    </row>
    <row r="48" spans="1:7" s="63" customFormat="1" ht="12.75" customHeight="1">
      <c r="A48" s="58"/>
      <c r="B48" s="58"/>
      <c r="C48" s="59"/>
      <c r="D48" s="60"/>
      <c r="E48" s="61"/>
      <c r="F48" s="61"/>
      <c r="G48" s="62"/>
    </row>
    <row r="49" spans="1:7" s="63" customFormat="1" ht="24.75" customHeight="1">
      <c r="A49" s="42" t="s">
        <v>108</v>
      </c>
      <c r="B49" s="31"/>
      <c r="C49" s="32"/>
      <c r="D49" s="33">
        <f>D52-D60</f>
        <v>23000</v>
      </c>
      <c r="E49" s="61"/>
      <c r="F49" s="61"/>
      <c r="G49" s="62"/>
    </row>
    <row r="50" spans="1:7" s="63" customFormat="1" ht="6" customHeight="1">
      <c r="A50" s="20"/>
      <c r="B50" s="20"/>
      <c r="C50" s="21"/>
      <c r="D50" s="38"/>
      <c r="E50" s="61"/>
      <c r="F50" s="61"/>
      <c r="G50" s="62"/>
    </row>
    <row r="51" spans="1:7" s="63" customFormat="1" ht="12.75" customHeight="1">
      <c r="A51" s="34" t="s">
        <v>39</v>
      </c>
      <c r="B51" s="35"/>
      <c r="C51" s="36"/>
      <c r="D51" s="37"/>
      <c r="E51" s="61"/>
      <c r="F51" s="61"/>
      <c r="G51" s="62"/>
    </row>
    <row r="52" spans="1:7" s="63" customFormat="1" ht="12.75" customHeight="1">
      <c r="A52" s="35">
        <v>604</v>
      </c>
      <c r="B52" s="35" t="s">
        <v>54</v>
      </c>
      <c r="C52" s="36">
        <v>1300000</v>
      </c>
      <c r="D52" s="37">
        <f>SUM(C52)</f>
        <v>1300000</v>
      </c>
      <c r="E52" s="61"/>
      <c r="F52" s="61"/>
      <c r="G52" s="62"/>
    </row>
    <row r="53" spans="1:7" s="63" customFormat="1" ht="12.75" customHeight="1">
      <c r="A53" s="35"/>
      <c r="B53" s="35"/>
      <c r="C53" s="36"/>
      <c r="D53" s="37"/>
      <c r="E53" s="61"/>
      <c r="F53" s="61"/>
      <c r="G53" s="62"/>
    </row>
    <row r="54" spans="1:7" s="63" customFormat="1" ht="12.75" customHeight="1">
      <c r="A54" s="34" t="s">
        <v>41</v>
      </c>
      <c r="B54" s="35"/>
      <c r="C54" s="36"/>
      <c r="D54" s="37"/>
      <c r="E54" s="61"/>
      <c r="F54" s="61"/>
      <c r="G54" s="62"/>
    </row>
    <row r="55" spans="1:7" s="63" customFormat="1" ht="12.75" customHeight="1">
      <c r="A55" s="35">
        <v>501</v>
      </c>
      <c r="B55" s="35" t="s">
        <v>20</v>
      </c>
      <c r="C55" s="36">
        <v>5000</v>
      </c>
      <c r="D55" s="37"/>
      <c r="E55" s="61"/>
      <c r="F55" s="61"/>
      <c r="G55" s="62"/>
    </row>
    <row r="56" spans="1:7" s="63" customFormat="1" ht="12.75" customHeight="1">
      <c r="A56" s="35">
        <v>502</v>
      </c>
      <c r="B56" s="35" t="s">
        <v>48</v>
      </c>
      <c r="C56" s="36">
        <v>25000</v>
      </c>
      <c r="D56" s="37"/>
      <c r="E56" s="61"/>
      <c r="F56" s="61"/>
      <c r="G56" s="62"/>
    </row>
    <row r="57" spans="1:7" s="63" customFormat="1" ht="12.75" customHeight="1">
      <c r="A57" s="35">
        <v>504</v>
      </c>
      <c r="B57" s="35" t="s">
        <v>49</v>
      </c>
      <c r="C57" s="36">
        <v>1000000</v>
      </c>
      <c r="D57" s="37"/>
      <c r="E57" s="61"/>
      <c r="F57" s="61"/>
      <c r="G57" s="62"/>
    </row>
    <row r="58" spans="1:7" s="63" customFormat="1" ht="12.75" customHeight="1">
      <c r="A58" s="35">
        <v>518</v>
      </c>
      <c r="B58" s="35" t="s">
        <v>43</v>
      </c>
      <c r="C58" s="36">
        <v>5000</v>
      </c>
      <c r="D58" s="37"/>
      <c r="E58" s="61"/>
      <c r="F58" s="61"/>
      <c r="G58" s="62"/>
    </row>
    <row r="59" spans="1:7" s="63" customFormat="1" ht="12.75" customHeight="1">
      <c r="A59" s="35">
        <v>521</v>
      </c>
      <c r="B59" s="35" t="s">
        <v>44</v>
      </c>
      <c r="C59" s="36">
        <v>180000</v>
      </c>
      <c r="D59" s="37"/>
      <c r="E59" s="61"/>
      <c r="F59" s="61"/>
      <c r="G59" s="62"/>
    </row>
    <row r="60" spans="1:7" s="63" customFormat="1" ht="12.75" customHeight="1">
      <c r="A60" s="35">
        <v>524</v>
      </c>
      <c r="B60" s="35" t="s">
        <v>45</v>
      </c>
      <c r="C60" s="36">
        <v>62000</v>
      </c>
      <c r="D60" s="37">
        <f>SUM(C55:C60)</f>
        <v>1277000</v>
      </c>
      <c r="E60" s="61"/>
      <c r="F60" s="61"/>
      <c r="G60" s="62"/>
    </row>
    <row r="61" spans="1:7" s="63" customFormat="1" ht="12.75" customHeight="1">
      <c r="A61" s="35"/>
      <c r="B61" s="35"/>
      <c r="C61" s="36"/>
      <c r="D61" s="37"/>
      <c r="E61" s="61"/>
      <c r="F61" s="61"/>
      <c r="G61" s="62"/>
    </row>
    <row r="62" spans="1:7" s="63" customFormat="1" ht="12.75" customHeight="1">
      <c r="A62" s="58"/>
      <c r="B62" s="58"/>
      <c r="C62" s="59"/>
      <c r="D62" s="60"/>
      <c r="E62" s="61"/>
      <c r="F62" s="61"/>
      <c r="G62" s="62"/>
    </row>
    <row r="63" spans="1:7" ht="12.75" customHeight="1" hidden="1">
      <c r="A63" s="20"/>
      <c r="B63" s="20"/>
      <c r="C63" s="21"/>
      <c r="D63" s="21"/>
      <c r="E63" s="8"/>
      <c r="F63" s="8"/>
      <c r="G63" s="8"/>
    </row>
    <row r="64" spans="1:7" ht="12.75" customHeight="1">
      <c r="A64" s="39" t="s">
        <v>64</v>
      </c>
      <c r="B64" s="20"/>
      <c r="C64" s="40"/>
      <c r="D64" s="21">
        <f>D6+D21+D38+D52</f>
        <v>7530000</v>
      </c>
      <c r="E64" s="45"/>
      <c r="F64" s="8"/>
      <c r="G64" s="8"/>
    </row>
    <row r="65" spans="1:7" ht="12.75" customHeight="1">
      <c r="A65" s="39" t="s">
        <v>65</v>
      </c>
      <c r="B65" s="20"/>
      <c r="C65" s="40"/>
      <c r="D65" s="64">
        <f>D14+D32+D45+D60</f>
        <v>5145000</v>
      </c>
      <c r="E65" s="45"/>
      <c r="F65" s="8"/>
      <c r="G65" s="8"/>
    </row>
    <row r="66" spans="1:7" s="1" customFormat="1" ht="12.75" customHeight="1">
      <c r="A66" s="39" t="s">
        <v>85</v>
      </c>
      <c r="B66" s="39"/>
      <c r="C66" s="41"/>
      <c r="D66" s="38">
        <f>D64-D65</f>
        <v>2385000</v>
      </c>
      <c r="E66" s="48"/>
      <c r="F66" s="9"/>
      <c r="G66" s="9"/>
    </row>
    <row r="67" spans="1:7" s="1" customFormat="1" ht="12.75" customHeight="1">
      <c r="A67" s="39"/>
      <c r="B67" s="39"/>
      <c r="C67" s="41"/>
      <c r="D67" s="38"/>
      <c r="E67" s="48"/>
      <c r="F67" s="9"/>
      <c r="G67" s="9"/>
    </row>
    <row r="68" spans="1:7" s="1" customFormat="1" ht="12.75" customHeight="1">
      <c r="A68" s="39" t="s">
        <v>86</v>
      </c>
      <c r="B68" s="39"/>
      <c r="C68" s="38"/>
      <c r="D68" s="65">
        <f>-(D66*19%)</f>
        <v>-453150</v>
      </c>
      <c r="E68" s="9"/>
      <c r="F68" s="9"/>
      <c r="G68" s="9"/>
    </row>
    <row r="69" spans="1:7" s="1" customFormat="1" ht="12.75" customHeight="1">
      <c r="A69" s="39" t="s">
        <v>0</v>
      </c>
      <c r="B69" s="39"/>
      <c r="C69" s="38"/>
      <c r="D69" s="38">
        <f>D66+D68</f>
        <v>1931850</v>
      </c>
      <c r="E69" s="9"/>
      <c r="F69" s="9"/>
      <c r="G69" s="9"/>
    </row>
    <row r="70" spans="1:7" s="1" customFormat="1" ht="12.75" customHeight="1">
      <c r="A70" s="39"/>
      <c r="B70" s="39"/>
      <c r="C70" s="38"/>
      <c r="D70" s="38"/>
      <c r="E70" s="9"/>
      <c r="F70" s="9"/>
      <c r="G70" s="9"/>
    </row>
    <row r="71" spans="1:7" s="1" customFormat="1" ht="12.75" customHeight="1">
      <c r="A71" s="68" t="s">
        <v>112</v>
      </c>
      <c r="B71" s="69"/>
      <c r="C71" s="69"/>
      <c r="D71" s="69">
        <f>C39</f>
        <v>431900</v>
      </c>
      <c r="E71" s="9"/>
      <c r="F71" s="9"/>
      <c r="G71" s="9"/>
    </row>
    <row r="72" spans="1:7" s="1" customFormat="1" ht="12.75" customHeight="1">
      <c r="A72" s="68" t="s">
        <v>84</v>
      </c>
      <c r="B72" s="68"/>
      <c r="C72" s="69"/>
      <c r="D72" s="70">
        <f>-C32-C46</f>
        <v>-1267000</v>
      </c>
      <c r="E72" s="9"/>
      <c r="F72" s="9"/>
      <c r="G72" s="9"/>
    </row>
    <row r="73" spans="1:7" ht="12.75" customHeight="1">
      <c r="A73" s="39" t="s">
        <v>88</v>
      </c>
      <c r="B73" s="20"/>
      <c r="C73" s="21"/>
      <c r="D73" s="38">
        <f>D69+D71+D72-D68</f>
        <v>1549900</v>
      </c>
      <c r="E73" s="52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39"/>
      <c r="B75" s="39"/>
      <c r="C75" s="39"/>
      <c r="D75" s="3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57421875" style="0" customWidth="1"/>
    <col min="3" max="3" width="15.281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Strážné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Strážné</dc:creator>
  <cp:keywords/>
  <dc:description/>
  <cp:lastModifiedBy>Czechpoint</cp:lastModifiedBy>
  <cp:lastPrinted>2014-12-17T10:18:11Z</cp:lastPrinted>
  <dcterms:created xsi:type="dcterms:W3CDTF">2010-11-23T12:26:27Z</dcterms:created>
  <dcterms:modified xsi:type="dcterms:W3CDTF">2015-02-04T07:48:11Z</dcterms:modified>
  <cp:category/>
  <cp:version/>
  <cp:contentType/>
  <cp:contentStatus/>
</cp:coreProperties>
</file>