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965" windowHeight="87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Czechpoint</author>
  </authors>
  <commentList>
    <comment ref="C18" authorId="0">
      <text>
        <r>
          <rPr>
            <sz val="8"/>
            <rFont val="Tahoma"/>
            <family val="2"/>
          </rPr>
          <t xml:space="preserve">1,5 mil. zasněžovací systém
2,5 mil. parcelace Kolonka + komunikace
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sz val="8"/>
            <rFont val="Tahoma"/>
            <family val="2"/>
          </rPr>
          <t>dokončení parcelace</t>
        </r>
      </text>
    </comment>
    <comment ref="C9" authorId="0">
      <text>
        <r>
          <rPr>
            <sz val="8"/>
            <rFont val="Tahoma"/>
            <family val="2"/>
          </rPr>
          <t xml:space="preserve">prodej 2 pozemků á 2 mil.
</t>
        </r>
      </text>
    </comment>
    <comment ref="D9" authorId="0">
      <text>
        <r>
          <rPr>
            <sz val="8"/>
            <rFont val="Tahoma"/>
            <family val="2"/>
          </rPr>
          <t>prodej pozemku á 2 mil.</t>
        </r>
      </text>
    </comment>
  </commentList>
</comments>
</file>

<file path=xl/comments2.xml><?xml version="1.0" encoding="utf-8"?>
<comments xmlns="http://schemas.openxmlformats.org/spreadsheetml/2006/main">
  <authors>
    <author>LENOVO USER</author>
    <author>Obec Strážné</author>
  </authors>
  <commentList>
    <comment ref="C11" authorId="0">
      <text>
        <r>
          <rPr>
            <b/>
            <sz val="10"/>
            <rFont val="Tahoma"/>
            <family val="0"/>
          </rPr>
          <t>LENOVO USER:</t>
        </r>
        <r>
          <rPr>
            <sz val="10"/>
            <rFont val="Tahoma"/>
            <family val="0"/>
          </rPr>
          <t xml:space="preserve">
oprava traktoru 200 tis
</t>
        </r>
      </text>
    </comment>
    <comment ref="C23" authorId="1">
      <text>
        <r>
          <rPr>
            <b/>
            <sz val="8"/>
            <rFont val="Tahoma"/>
            <family val="0"/>
          </rPr>
          <t>Obec Strážné:</t>
        </r>
        <r>
          <rPr>
            <sz val="8"/>
            <rFont val="Tahoma"/>
            <family val="0"/>
          </rPr>
          <t xml:space="preserve">
phm 270
ost m 100
</t>
        </r>
      </text>
    </comment>
    <comment ref="C26" authorId="1">
      <text>
        <r>
          <rPr>
            <b/>
            <sz val="8"/>
            <rFont val="Tahoma"/>
            <family val="0"/>
          </rPr>
          <t>Obec Strážné:</t>
        </r>
        <r>
          <rPr>
            <sz val="8"/>
            <rFont val="Tahoma"/>
            <family val="0"/>
          </rPr>
          <t xml:space="preserve">
sml.o dílo 570
ost.sl 71
provoz skubusu 150 tis
</t>
        </r>
      </text>
    </comment>
    <comment ref="C39" authorId="0">
      <text>
        <r>
          <rPr>
            <b/>
            <sz val="10"/>
            <rFont val="Tahoma"/>
            <family val="0"/>
          </rPr>
          <t>LENOVO USER:</t>
        </r>
        <r>
          <rPr>
            <sz val="10"/>
            <rFont val="Tahoma"/>
            <family val="0"/>
          </rPr>
          <t xml:space="preserve">
oprava čističky 100 tis
</t>
        </r>
      </text>
    </comment>
  </commentList>
</comments>
</file>

<file path=xl/sharedStrings.xml><?xml version="1.0" encoding="utf-8"?>
<sst xmlns="http://schemas.openxmlformats.org/spreadsheetml/2006/main" count="83" uniqueCount="63">
  <si>
    <t>Rozpočtový výhled</t>
  </si>
  <si>
    <t>v tis. Kč</t>
  </si>
  <si>
    <t>Daňové příjmy</t>
  </si>
  <si>
    <t>Nedaňové příjmy</t>
  </si>
  <si>
    <t>Kapitálové příjmy</t>
  </si>
  <si>
    <t>Přijaté dotace</t>
  </si>
  <si>
    <t>Příjmy celkem</t>
  </si>
  <si>
    <t>Úvěry krátkodobé</t>
  </si>
  <si>
    <t>Úvěry dlouhodobé</t>
  </si>
  <si>
    <t>Běžné (neinvestiční) výdaje</t>
  </si>
  <si>
    <t>Kapitálové (investiční) výdaje</t>
  </si>
  <si>
    <t>Výdaje celkem (po konsolidaci)</t>
  </si>
  <si>
    <t>Splátka jistiny krátkodobých úvěrů</t>
  </si>
  <si>
    <t>Splátka jistiny dlouhodobých úvěrů</t>
  </si>
  <si>
    <t>Splátky jistin úvěrů</t>
  </si>
  <si>
    <t>Přijaté úvěry</t>
  </si>
  <si>
    <t>Konsolidované příjmy celkem</t>
  </si>
  <si>
    <t>Konsolidované výdaje celkem</t>
  </si>
  <si>
    <t>Hotovost běžného roku</t>
  </si>
  <si>
    <t>Hotovost na konci roku</t>
  </si>
  <si>
    <t>Hotovost na počátku roku</t>
  </si>
  <si>
    <t>Výnos z hospodářské činnosti</t>
  </si>
  <si>
    <t>Návrh rozpočtu hospodářské činnosti pro rok 2009</t>
  </si>
  <si>
    <t>Parkoviště</t>
  </si>
  <si>
    <t xml:space="preserve">HV za </t>
  </si>
  <si>
    <t>HV</t>
  </si>
  <si>
    <t>středisko</t>
  </si>
  <si>
    <t>celkem</t>
  </si>
  <si>
    <t>Výnosy</t>
  </si>
  <si>
    <t>Tržby z prodej služeb</t>
  </si>
  <si>
    <t>Náklady</t>
  </si>
  <si>
    <t>Opravy a udržování</t>
  </si>
  <si>
    <t>Ostatní služby</t>
  </si>
  <si>
    <t>Mzdové náklady</t>
  </si>
  <si>
    <t>Zákonné sociální pojištění</t>
  </si>
  <si>
    <t>Vleky</t>
  </si>
  <si>
    <t>Spotřeba materiálu</t>
  </si>
  <si>
    <t>Spotřeba energie</t>
  </si>
  <si>
    <t>Ostatní sociální náklady</t>
  </si>
  <si>
    <t>Vodní hospodářství</t>
  </si>
  <si>
    <t>HV před zdaněním</t>
  </si>
  <si>
    <t>Daň z příjmů (20%)</t>
  </si>
  <si>
    <t>(příjem obce)</t>
  </si>
  <si>
    <t>HV po zdanění</t>
  </si>
  <si>
    <t>Splátky úvěru, stavba lyžařského vleku</t>
  </si>
  <si>
    <t>Čistý zisk, převoditelný do rozpočtu obce</t>
  </si>
  <si>
    <t>Přijaté krátkodobé, dlouhodobé úvěry</t>
  </si>
  <si>
    <t>Běžné neivenstiční výdaje</t>
  </si>
  <si>
    <t>Splátka jistin dlouhodobých úvěrů</t>
  </si>
  <si>
    <t>KOMENTÁŘ:</t>
  </si>
  <si>
    <t>Obec splácí dva dlouhodobé úvěry čerpané na stavbu lyžařského vleku. První byl na 10 mil. Kč, roční splátka jistiny činí 720 tis. Kč, výše druhého úvěru činila 3 mil. Kč, roční splátka jistiny je 110 tis. Kč.</t>
  </si>
  <si>
    <t>Daňové, nedaňové příjmy, výnos z hospodářské činnosti</t>
  </si>
  <si>
    <t>Obec počítá s obdobnou výší daňových příjmů jako v r. 2013, netroufá si v rozpočtovém výhledu počítat s nárůstem běžných příjmů v následujících letech. Podobný postup je zvolen i v položce výnosu z hospodářské činnosti.</t>
  </si>
  <si>
    <t>V rozpočtovém výhledu je počítáno s prodejem stavebních pozemků, dvou v r. 2014 za 4 mil. Kč a jednoho v r. 2015 za 2 mil. Kč, příjmy z prodeje pozemků budou použity na plánované investiční akce.</t>
  </si>
  <si>
    <t>V rozpočtovém výhledu se nepočítá s příjmem dotací.</t>
  </si>
  <si>
    <t>Obec nepočítá s financováním investic z bankovních úvěrů.</t>
  </si>
  <si>
    <t>ZASNĚŽOVACÍ SYSTÉM … předpoklad realizace v r. 2014, rozpočet 1,5 mil. Kč</t>
  </si>
  <si>
    <t>VÝSTAVBA KOMUNIKACE POD KOLONKOU … investice plánována na r. 2014 - 2015, v r. 2014 předpokládaná investice ve výši 2,5 mil. Kč, v r. 2015 1 mil. Kč</t>
  </si>
  <si>
    <t>POŘÍZENÍ ROLBY …  předpoklad r. 2016, investice ve výši 2 mil. Kč</t>
  </si>
  <si>
    <t>Běžné neinvestiční výdaje jsou meziročně navyšovány z důvodu opatrnosti.</t>
  </si>
  <si>
    <t xml:space="preserve">Schváleno zastupitelstvem obce Strážné dne: 12. 12. 2012  </t>
  </si>
  <si>
    <t>Jméno a podpis: Gabriela Kafková</t>
  </si>
  <si>
    <t>Číslo usnesení:  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</si>
</sst>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1"/>
      <name val="Candar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ndara"/>
      <family val="2"/>
    </font>
    <font>
      <b/>
      <sz val="10"/>
      <color indexed="8"/>
      <name val="Candara"/>
      <family val="2"/>
    </font>
    <font>
      <sz val="11"/>
      <color indexed="8"/>
      <name val="Candara"/>
      <family val="2"/>
    </font>
    <font>
      <b/>
      <sz val="12"/>
      <color indexed="9"/>
      <name val="Candara"/>
      <family val="2"/>
    </font>
    <font>
      <b/>
      <sz val="11"/>
      <color indexed="8"/>
      <name val="Candara"/>
      <family val="2"/>
    </font>
    <font>
      <b/>
      <sz val="20"/>
      <color indexed="9"/>
      <name val="Candara"/>
      <family val="2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ndara"/>
      <family val="2"/>
    </font>
    <font>
      <b/>
      <sz val="10"/>
      <color theme="1"/>
      <name val="Candara"/>
      <family val="2"/>
    </font>
    <font>
      <sz val="11"/>
      <color theme="1"/>
      <name val="Candara"/>
      <family val="2"/>
    </font>
    <font>
      <b/>
      <sz val="12"/>
      <color theme="0"/>
      <name val="Candara"/>
      <family val="2"/>
    </font>
    <font>
      <b/>
      <sz val="11"/>
      <color theme="1"/>
      <name val="Candara"/>
      <family val="2"/>
    </font>
    <font>
      <b/>
      <sz val="20"/>
      <color theme="0"/>
      <name val="Candara"/>
      <family val="2"/>
    </font>
    <font>
      <sz val="10"/>
      <color theme="1"/>
      <name val="Courier New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/>
    </xf>
    <xf numFmtId="0" fontId="49" fillId="0" borderId="0" xfId="0" applyFont="1" applyAlignment="1">
      <alignment/>
    </xf>
    <xf numFmtId="0" fontId="51" fillId="0" borderId="0" xfId="0" applyFont="1" applyFill="1" applyAlignment="1">
      <alignment horizontal="center" vertical="center"/>
    </xf>
    <xf numFmtId="0" fontId="52" fillId="0" borderId="10" xfId="0" applyFont="1" applyBorder="1" applyAlignment="1">
      <alignment/>
    </xf>
    <xf numFmtId="3" fontId="8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49" fillId="33" borderId="0" xfId="0" applyFont="1" applyFill="1" applyAlignment="1">
      <alignment/>
    </xf>
    <xf numFmtId="3" fontId="52" fillId="33" borderId="0" xfId="0" applyNumberFormat="1" applyFont="1" applyFill="1" applyAlignment="1">
      <alignment/>
    </xf>
    <xf numFmtId="0" fontId="49" fillId="33" borderId="10" xfId="0" applyFont="1" applyFill="1" applyBorder="1" applyAlignment="1">
      <alignment/>
    </xf>
    <xf numFmtId="3" fontId="52" fillId="33" borderId="10" xfId="0" applyNumberFormat="1" applyFont="1" applyFill="1" applyBorder="1" applyAlignment="1">
      <alignment/>
    </xf>
    <xf numFmtId="0" fontId="48" fillId="0" borderId="0" xfId="0" applyFont="1" applyAlignment="1">
      <alignment horizontal="justify" wrapText="1"/>
    </xf>
    <xf numFmtId="0" fontId="48" fillId="0" borderId="0" xfId="0" applyFont="1" applyAlignment="1">
      <alignment horizontal="justify" vertical="top" wrapText="1"/>
    </xf>
    <xf numFmtId="0" fontId="53" fillId="34" borderId="0" xfId="0" applyFont="1" applyFill="1" applyAlignment="1">
      <alignment horizontal="center" vertical="center"/>
    </xf>
    <xf numFmtId="0" fontId="5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GridLines="0" tabSelected="1" zoomScalePageLayoutView="0" workbookViewId="0" topLeftCell="A1">
      <selection activeCell="A55" sqref="A55"/>
    </sheetView>
  </sheetViews>
  <sheetFormatPr defaultColWidth="9.140625" defaultRowHeight="15"/>
  <cols>
    <col min="2" max="2" width="32.57421875" style="0" customWidth="1"/>
    <col min="6" max="6" width="10.140625" style="0" customWidth="1"/>
  </cols>
  <sheetData>
    <row r="1" spans="1:13" ht="30" customHeight="1">
      <c r="A1" s="17" t="s">
        <v>0</v>
      </c>
      <c r="B1" s="17"/>
      <c r="C1" s="17"/>
      <c r="D1" s="17"/>
      <c r="E1" s="17"/>
      <c r="F1" s="17"/>
      <c r="G1" s="3"/>
      <c r="H1" s="3"/>
      <c r="I1" s="3"/>
      <c r="J1" s="3"/>
      <c r="K1" s="3"/>
      <c r="L1" s="3"/>
      <c r="M1" s="3"/>
    </row>
    <row r="2" spans="1:13" ht="14.25" customHeight="1">
      <c r="A2" s="7"/>
      <c r="B2" s="7"/>
      <c r="C2" s="7"/>
      <c r="D2" s="7"/>
      <c r="E2" s="7"/>
      <c r="F2" s="7"/>
      <c r="G2" s="3"/>
      <c r="H2" s="3"/>
      <c r="I2" s="3"/>
      <c r="J2" s="3"/>
      <c r="K2" s="3"/>
      <c r="L2" s="3"/>
      <c r="M2" s="3"/>
    </row>
    <row r="3" spans="1:13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3"/>
      <c r="B4" s="3"/>
      <c r="C4" s="8">
        <v>2014</v>
      </c>
      <c r="D4" s="8">
        <v>2015</v>
      </c>
      <c r="E4" s="8">
        <v>2016</v>
      </c>
      <c r="F4" s="3"/>
      <c r="G4" s="3"/>
      <c r="H4" s="3"/>
      <c r="I4" s="3"/>
      <c r="J4" s="3"/>
      <c r="K4" s="3"/>
      <c r="L4" s="3"/>
      <c r="M4" s="3"/>
    </row>
    <row r="5" spans="1:13" ht="15" customHeight="1">
      <c r="A5" s="3"/>
      <c r="B5" s="11" t="s">
        <v>20</v>
      </c>
      <c r="C5" s="12">
        <v>500</v>
      </c>
      <c r="D5" s="12">
        <f>C26</f>
        <v>1170</v>
      </c>
      <c r="E5" s="12">
        <f>D26</f>
        <v>2740</v>
      </c>
      <c r="F5" s="3"/>
      <c r="G5" s="3"/>
      <c r="H5" s="3"/>
      <c r="I5" s="3"/>
      <c r="J5" s="3"/>
      <c r="K5" s="3"/>
      <c r="L5" s="3"/>
      <c r="M5" s="3"/>
    </row>
    <row r="6" spans="1:13" ht="15" customHeight="1">
      <c r="A6" s="3"/>
      <c r="B6" s="3" t="s">
        <v>2</v>
      </c>
      <c r="C6" s="5">
        <v>3000</v>
      </c>
      <c r="D6" s="5">
        <v>3000</v>
      </c>
      <c r="E6" s="5">
        <v>3000</v>
      </c>
      <c r="F6" s="3"/>
      <c r="G6" s="3"/>
      <c r="H6" s="3"/>
      <c r="I6" s="3"/>
      <c r="J6" s="3"/>
      <c r="K6" s="3"/>
      <c r="L6" s="3"/>
      <c r="M6" s="3"/>
    </row>
    <row r="7" spans="1:13" ht="15" customHeight="1">
      <c r="A7" s="3"/>
      <c r="B7" s="3" t="s">
        <v>3</v>
      </c>
      <c r="C7" s="5">
        <v>1000</v>
      </c>
      <c r="D7" s="5">
        <v>1000</v>
      </c>
      <c r="E7" s="5">
        <v>1000</v>
      </c>
      <c r="F7" s="3"/>
      <c r="G7" s="3"/>
      <c r="H7" s="3"/>
      <c r="I7" s="3"/>
      <c r="J7" s="3"/>
      <c r="K7" s="3"/>
      <c r="L7" s="3"/>
      <c r="M7" s="3"/>
    </row>
    <row r="8" spans="1:13" ht="15" customHeight="1">
      <c r="A8" s="3"/>
      <c r="B8" s="3" t="s">
        <v>21</v>
      </c>
      <c r="C8" s="5">
        <v>2000</v>
      </c>
      <c r="D8" s="5">
        <v>2000</v>
      </c>
      <c r="E8" s="5">
        <v>2000</v>
      </c>
      <c r="F8" s="3"/>
      <c r="G8" s="3"/>
      <c r="H8" s="3"/>
      <c r="I8" s="3"/>
      <c r="J8" s="3"/>
      <c r="K8" s="3"/>
      <c r="L8" s="3"/>
      <c r="M8" s="3"/>
    </row>
    <row r="9" spans="1:13" ht="15" customHeight="1">
      <c r="A9" s="3"/>
      <c r="B9" s="3" t="s">
        <v>4</v>
      </c>
      <c r="C9" s="5">
        <v>4000</v>
      </c>
      <c r="D9" s="5">
        <v>2000</v>
      </c>
      <c r="E9" s="5">
        <v>0</v>
      </c>
      <c r="F9" s="3"/>
      <c r="G9" s="3"/>
      <c r="H9" s="3"/>
      <c r="I9" s="3"/>
      <c r="J9" s="3"/>
      <c r="K9" s="3"/>
      <c r="L9" s="3"/>
      <c r="M9" s="3"/>
    </row>
    <row r="10" spans="1:13" ht="15" customHeight="1">
      <c r="A10" s="3"/>
      <c r="B10" s="3" t="s">
        <v>5</v>
      </c>
      <c r="C10" s="9">
        <v>0</v>
      </c>
      <c r="D10" s="5">
        <v>0</v>
      </c>
      <c r="E10" s="5">
        <v>0</v>
      </c>
      <c r="F10" s="3"/>
      <c r="G10" s="3"/>
      <c r="H10" s="3"/>
      <c r="I10" s="3"/>
      <c r="J10" s="3"/>
      <c r="K10" s="3"/>
      <c r="L10" s="3"/>
      <c r="M10" s="3"/>
    </row>
    <row r="11" spans="1:13" ht="15" customHeight="1">
      <c r="A11" s="3"/>
      <c r="B11" s="11" t="s">
        <v>6</v>
      </c>
      <c r="C11" s="12">
        <f>C6+C7+C8+C9+C10</f>
        <v>10000</v>
      </c>
      <c r="D11" s="12">
        <f>D6+D7+D8+D9+D10</f>
        <v>8000</v>
      </c>
      <c r="E11" s="12">
        <f>E6+E7+E8+E9+E10</f>
        <v>6000</v>
      </c>
      <c r="F11" s="3"/>
      <c r="G11" s="3"/>
      <c r="H11" s="3"/>
      <c r="I11" s="3"/>
      <c r="J11" s="3"/>
      <c r="K11" s="3"/>
      <c r="L11" s="3"/>
      <c r="M11" s="3"/>
    </row>
    <row r="12" spans="1:13" ht="15" customHeight="1">
      <c r="A12" s="3"/>
      <c r="B12" s="3" t="s">
        <v>7</v>
      </c>
      <c r="C12" s="5">
        <v>0</v>
      </c>
      <c r="D12" s="5">
        <v>0</v>
      </c>
      <c r="E12" s="5">
        <v>0</v>
      </c>
      <c r="F12" s="3"/>
      <c r="G12" s="3"/>
      <c r="H12" s="3"/>
      <c r="I12" s="3"/>
      <c r="J12" s="3"/>
      <c r="K12" s="3"/>
      <c r="L12" s="3"/>
      <c r="M12" s="3"/>
    </row>
    <row r="13" spans="1:13" ht="15" customHeight="1">
      <c r="A13" s="3"/>
      <c r="B13" s="3" t="s">
        <v>8</v>
      </c>
      <c r="C13" s="5">
        <v>0</v>
      </c>
      <c r="D13" s="5">
        <v>0</v>
      </c>
      <c r="E13" s="5">
        <v>0</v>
      </c>
      <c r="F13" s="3"/>
      <c r="G13" s="3"/>
      <c r="H13" s="3"/>
      <c r="I13" s="3"/>
      <c r="J13" s="3"/>
      <c r="K13" s="3"/>
      <c r="L13" s="3"/>
      <c r="M13" s="3"/>
    </row>
    <row r="14" spans="1:13" ht="15" customHeight="1">
      <c r="A14" s="3"/>
      <c r="B14" s="13" t="s">
        <v>15</v>
      </c>
      <c r="C14" s="14">
        <f>C12+C13</f>
        <v>0</v>
      </c>
      <c r="D14" s="14">
        <f>D12+D13</f>
        <v>0</v>
      </c>
      <c r="E14" s="14">
        <f>E12+E13</f>
        <v>0</v>
      </c>
      <c r="F14" s="3"/>
      <c r="G14" s="3"/>
      <c r="H14" s="3"/>
      <c r="I14" s="3"/>
      <c r="J14" s="3"/>
      <c r="K14" s="3"/>
      <c r="L14" s="3"/>
      <c r="M14" s="3"/>
    </row>
    <row r="15" spans="1:13" ht="15" customHeight="1">
      <c r="A15" s="3"/>
      <c r="B15" s="4" t="s">
        <v>16</v>
      </c>
      <c r="C15" s="10">
        <f>C11+C14</f>
        <v>10000</v>
      </c>
      <c r="D15" s="10">
        <f>D11+D14</f>
        <v>8000</v>
      </c>
      <c r="E15" s="10">
        <f>E11+E14</f>
        <v>6000</v>
      </c>
      <c r="F15" s="3"/>
      <c r="G15" s="3"/>
      <c r="H15" s="3"/>
      <c r="I15" s="3"/>
      <c r="J15" s="3"/>
      <c r="K15" s="3"/>
      <c r="L15" s="3"/>
      <c r="M15" s="3"/>
    </row>
    <row r="16" spans="1:13" ht="15" customHeight="1">
      <c r="A16" s="3"/>
      <c r="B16" s="3"/>
      <c r="C16" s="5"/>
      <c r="D16" s="5"/>
      <c r="E16" s="5"/>
      <c r="F16" s="3"/>
      <c r="G16" s="3"/>
      <c r="H16" s="3"/>
      <c r="I16" s="3"/>
      <c r="J16" s="3"/>
      <c r="K16" s="3"/>
      <c r="L16" s="3"/>
      <c r="M16" s="3"/>
    </row>
    <row r="17" spans="1:13" ht="15" customHeight="1">
      <c r="A17" s="3"/>
      <c r="B17" s="3" t="s">
        <v>9</v>
      </c>
      <c r="C17" s="5">
        <v>4500</v>
      </c>
      <c r="D17" s="5">
        <v>4600</v>
      </c>
      <c r="E17" s="5">
        <v>4700</v>
      </c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3"/>
      <c r="B18" s="3" t="s">
        <v>10</v>
      </c>
      <c r="C18" s="9">
        <f>1500+2500</f>
        <v>4000</v>
      </c>
      <c r="D18" s="5">
        <v>1000</v>
      </c>
      <c r="E18" s="5">
        <v>2000</v>
      </c>
      <c r="F18" s="3"/>
      <c r="G18" s="3"/>
      <c r="H18" s="3"/>
      <c r="I18" s="3"/>
      <c r="J18" s="3"/>
      <c r="K18" s="3"/>
      <c r="L18" s="3"/>
      <c r="M18" s="3"/>
    </row>
    <row r="19" spans="1:13" ht="15" customHeight="1">
      <c r="A19" s="3"/>
      <c r="B19" s="11" t="s">
        <v>11</v>
      </c>
      <c r="C19" s="12">
        <f>C17+C18</f>
        <v>8500</v>
      </c>
      <c r="D19" s="12">
        <f>D17+D18</f>
        <v>5600</v>
      </c>
      <c r="E19" s="12">
        <f>E17+E18</f>
        <v>6700</v>
      </c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3"/>
      <c r="B20" s="3" t="s">
        <v>12</v>
      </c>
      <c r="C20" s="5">
        <v>0</v>
      </c>
      <c r="D20" s="5">
        <v>0</v>
      </c>
      <c r="E20" s="5">
        <v>0</v>
      </c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3"/>
      <c r="B21" s="3" t="s">
        <v>13</v>
      </c>
      <c r="C21" s="5">
        <v>830</v>
      </c>
      <c r="D21" s="5">
        <v>830</v>
      </c>
      <c r="E21" s="5">
        <v>830</v>
      </c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3"/>
      <c r="B22" s="13" t="s">
        <v>14</v>
      </c>
      <c r="C22" s="14">
        <f>C20+C21</f>
        <v>830</v>
      </c>
      <c r="D22" s="14">
        <f>D20+D21</f>
        <v>830</v>
      </c>
      <c r="E22" s="14">
        <f>E20+E21</f>
        <v>830</v>
      </c>
      <c r="F22" s="3"/>
      <c r="G22" s="3"/>
      <c r="H22" s="3"/>
      <c r="I22" s="3"/>
      <c r="J22" s="3"/>
      <c r="K22" s="3"/>
      <c r="L22" s="3"/>
      <c r="M22" s="3"/>
    </row>
    <row r="23" spans="1:13" ht="15" customHeight="1">
      <c r="A23" s="3"/>
      <c r="B23" s="4" t="s">
        <v>17</v>
      </c>
      <c r="C23" s="10">
        <f>C19+C22</f>
        <v>9330</v>
      </c>
      <c r="D23" s="10">
        <f>D19+D22</f>
        <v>6430</v>
      </c>
      <c r="E23" s="10">
        <f>E19+E22</f>
        <v>7530</v>
      </c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3"/>
      <c r="B24" s="3"/>
      <c r="C24" s="5"/>
      <c r="D24" s="5"/>
      <c r="E24" s="5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3"/>
      <c r="B25" s="3" t="s">
        <v>18</v>
      </c>
      <c r="C25" s="5">
        <f>C15-C23</f>
        <v>670</v>
      </c>
      <c r="D25" s="5">
        <f>D15-D23</f>
        <v>1570</v>
      </c>
      <c r="E25" s="5">
        <f>E15-E23</f>
        <v>-1530</v>
      </c>
      <c r="F25" s="3"/>
      <c r="G25" s="3"/>
      <c r="H25" s="3"/>
      <c r="I25" s="3"/>
      <c r="J25" s="3"/>
      <c r="K25" s="3"/>
      <c r="L25" s="3"/>
      <c r="M25" s="3"/>
    </row>
    <row r="26" spans="1:13" ht="15" customHeight="1">
      <c r="A26" s="3"/>
      <c r="B26" s="11" t="s">
        <v>19</v>
      </c>
      <c r="C26" s="12">
        <f>C5+C25</f>
        <v>1170</v>
      </c>
      <c r="D26" s="12">
        <f>D5+D25</f>
        <v>2740</v>
      </c>
      <c r="E26" s="12">
        <f>E5+E25</f>
        <v>1210</v>
      </c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3"/>
      <c r="B27" s="3"/>
      <c r="C27" s="5"/>
      <c r="D27" s="5"/>
      <c r="E27" s="5"/>
      <c r="F27" s="3"/>
      <c r="G27" s="3"/>
      <c r="H27" s="3"/>
      <c r="I27" s="3"/>
      <c r="J27" s="3"/>
      <c r="K27" s="3"/>
      <c r="L27" s="3"/>
      <c r="M27" s="3"/>
    </row>
    <row r="28" spans="1:13" ht="14.25" customHeight="1">
      <c r="A28" s="4" t="s">
        <v>49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4.25" customHeight="1">
      <c r="A29" s="4" t="s">
        <v>51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9.75" customHeight="1">
      <c r="A30" s="16" t="s">
        <v>52</v>
      </c>
      <c r="B30" s="16"/>
      <c r="C30" s="16"/>
      <c r="D30" s="16"/>
      <c r="E30" s="16"/>
      <c r="F30" s="16"/>
      <c r="G30" s="3"/>
      <c r="H30" s="3"/>
      <c r="I30" s="3"/>
      <c r="J30" s="3"/>
      <c r="K30" s="3"/>
      <c r="L30" s="3"/>
      <c r="M30" s="3"/>
    </row>
    <row r="31" spans="1:13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4" t="s">
        <v>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28.5" customHeight="1">
      <c r="A33" s="16" t="s">
        <v>53</v>
      </c>
      <c r="B33" s="16"/>
      <c r="C33" s="16"/>
      <c r="D33" s="16"/>
      <c r="E33" s="16"/>
      <c r="F33" s="16"/>
      <c r="G33" s="3"/>
      <c r="H33" s="3"/>
      <c r="I33" s="3"/>
      <c r="J33" s="3"/>
      <c r="K33" s="3"/>
      <c r="L33" s="3"/>
      <c r="M33" s="3"/>
    </row>
    <row r="34" spans="1:13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6" t="s">
        <v>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3" t="s">
        <v>54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1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">
      <c r="A38" s="4" t="s">
        <v>46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 customHeight="1">
      <c r="A39" s="16" t="s">
        <v>55</v>
      </c>
      <c r="B39" s="16"/>
      <c r="C39" s="16"/>
      <c r="D39" s="16"/>
      <c r="E39" s="16"/>
      <c r="F39" s="16"/>
      <c r="G39" s="3"/>
      <c r="H39" s="3"/>
      <c r="I39" s="3"/>
      <c r="J39" s="3"/>
      <c r="K39" s="3"/>
      <c r="L39" s="3"/>
      <c r="M39" s="3"/>
    </row>
    <row r="40" spans="1:13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 customHeight="1">
      <c r="A41" s="4" t="s">
        <v>47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 customHeight="1">
      <c r="A42" s="15" t="s">
        <v>59</v>
      </c>
      <c r="B42" s="15"/>
      <c r="C42" s="15"/>
      <c r="D42" s="15"/>
      <c r="E42" s="15"/>
      <c r="F42" s="15"/>
      <c r="G42" s="3"/>
      <c r="H42" s="3"/>
      <c r="I42" s="3"/>
      <c r="J42" s="3"/>
      <c r="K42" s="3"/>
      <c r="L42" s="3"/>
      <c r="M42" s="3"/>
    </row>
    <row r="43" spans="1:13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>
      <c r="A44" s="4" t="s">
        <v>10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">
      <c r="A45" s="3" t="s">
        <v>56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27.75" customHeight="1">
      <c r="A46" s="15" t="s">
        <v>57</v>
      </c>
      <c r="B46" s="15"/>
      <c r="C46" s="15"/>
      <c r="D46" s="15"/>
      <c r="E46" s="15"/>
      <c r="F46" s="15"/>
      <c r="G46" s="3"/>
      <c r="H46" s="3"/>
      <c r="I46" s="3"/>
      <c r="J46" s="3"/>
      <c r="K46" s="3"/>
      <c r="L46" s="3"/>
      <c r="M46" s="3"/>
    </row>
    <row r="47" spans="1:13" ht="15" customHeight="1">
      <c r="A47" s="15" t="s">
        <v>58</v>
      </c>
      <c r="B47" s="15"/>
      <c r="C47" s="15"/>
      <c r="D47" s="15"/>
      <c r="E47" s="15"/>
      <c r="F47" s="15"/>
      <c r="G47" s="3"/>
      <c r="H47" s="3"/>
      <c r="I47" s="3"/>
      <c r="J47" s="3"/>
      <c r="K47" s="3"/>
      <c r="L47" s="3"/>
      <c r="M47" s="3"/>
    </row>
    <row r="48" spans="1:13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">
      <c r="A49" s="4" t="s">
        <v>48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27.75" customHeight="1">
      <c r="A50" s="15" t="s">
        <v>50</v>
      </c>
      <c r="B50" s="15"/>
      <c r="C50" s="15"/>
      <c r="D50" s="15"/>
      <c r="E50" s="15"/>
      <c r="F50" s="15"/>
      <c r="G50" s="3"/>
      <c r="H50" s="3"/>
      <c r="I50" s="3"/>
      <c r="J50" s="3"/>
      <c r="K50" s="3"/>
      <c r="L50" s="3"/>
      <c r="M50" s="3"/>
    </row>
    <row r="51" spans="1:1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">
      <c r="A53" s="18" t="s">
        <v>60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">
      <c r="A54" s="18" t="s">
        <v>62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">
      <c r="A55" s="18" t="s">
        <v>61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sheetProtection/>
  <mergeCells count="8">
    <mergeCell ref="A50:F50"/>
    <mergeCell ref="A30:F30"/>
    <mergeCell ref="A33:F33"/>
    <mergeCell ref="A1:F1"/>
    <mergeCell ref="A39:F39"/>
    <mergeCell ref="A42:F42"/>
    <mergeCell ref="A46:F46"/>
    <mergeCell ref="A47:F47"/>
  </mergeCells>
  <printOptions/>
  <pageMargins left="0.7086614173228347" right="0.7086614173228347" top="0.2755905511811024" bottom="0.4724409448818898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35">
      <selection activeCell="C49" sqref="C49"/>
    </sheetView>
  </sheetViews>
  <sheetFormatPr defaultColWidth="9.140625" defaultRowHeight="15"/>
  <cols>
    <col min="2" max="2" width="24.7109375" style="0" customWidth="1"/>
  </cols>
  <sheetData>
    <row r="1" ht="15.75">
      <c r="A1" s="1" t="s">
        <v>22</v>
      </c>
    </row>
    <row r="5" spans="1:6" ht="15">
      <c r="A5" s="2" t="s">
        <v>23</v>
      </c>
      <c r="E5" t="s">
        <v>24</v>
      </c>
      <c r="F5" t="s">
        <v>25</v>
      </c>
    </row>
    <row r="6" spans="5:6" ht="15">
      <c r="E6" t="s">
        <v>26</v>
      </c>
      <c r="F6" t="s">
        <v>27</v>
      </c>
    </row>
    <row r="7" ht="15">
      <c r="A7" t="s">
        <v>28</v>
      </c>
    </row>
    <row r="8" spans="1:4" ht="15">
      <c r="A8">
        <v>602</v>
      </c>
      <c r="B8" t="s">
        <v>29</v>
      </c>
      <c r="C8">
        <v>750000</v>
      </c>
      <c r="D8">
        <f>SUM(C8)</f>
        <v>750000</v>
      </c>
    </row>
    <row r="10" ht="15">
      <c r="A10" t="s">
        <v>30</v>
      </c>
    </row>
    <row r="11" spans="1:3" ht="15">
      <c r="A11">
        <v>511</v>
      </c>
      <c r="B11" t="s">
        <v>31</v>
      </c>
      <c r="C11">
        <v>350000</v>
      </c>
    </row>
    <row r="12" spans="1:3" ht="15">
      <c r="A12">
        <v>518</v>
      </c>
      <c r="B12" t="s">
        <v>32</v>
      </c>
      <c r="C12">
        <v>328000</v>
      </c>
    </row>
    <row r="13" spans="1:3" ht="15">
      <c r="A13">
        <v>521</v>
      </c>
      <c r="B13" t="s">
        <v>33</v>
      </c>
      <c r="C13">
        <v>94000</v>
      </c>
    </row>
    <row r="14" spans="1:5" ht="15">
      <c r="A14">
        <v>524</v>
      </c>
      <c r="B14" t="s">
        <v>34</v>
      </c>
      <c r="C14">
        <v>33000</v>
      </c>
      <c r="D14">
        <f>SUM(C11:C14)</f>
        <v>805000</v>
      </c>
      <c r="E14">
        <f>D8-D14</f>
        <v>-55000</v>
      </c>
    </row>
    <row r="17" ht="15">
      <c r="A17" s="2" t="s">
        <v>35</v>
      </c>
    </row>
    <row r="19" ht="15">
      <c r="A19" t="s">
        <v>28</v>
      </c>
    </row>
    <row r="20" spans="1:4" ht="15">
      <c r="A20">
        <v>602</v>
      </c>
      <c r="B20" t="s">
        <v>29</v>
      </c>
      <c r="C20">
        <v>5500000</v>
      </c>
      <c r="D20">
        <f>SUM(C20)</f>
        <v>5500000</v>
      </c>
    </row>
    <row r="22" ht="15">
      <c r="A22" t="s">
        <v>30</v>
      </c>
    </row>
    <row r="23" spans="1:3" ht="15">
      <c r="A23">
        <v>501</v>
      </c>
      <c r="B23" t="s">
        <v>36</v>
      </c>
      <c r="C23">
        <v>370000</v>
      </c>
    </row>
    <row r="24" spans="1:3" ht="15">
      <c r="A24">
        <v>502</v>
      </c>
      <c r="B24" t="s">
        <v>37</v>
      </c>
      <c r="C24">
        <v>610000</v>
      </c>
    </row>
    <row r="25" spans="1:3" ht="15">
      <c r="A25">
        <v>511</v>
      </c>
      <c r="B25" t="s">
        <v>31</v>
      </c>
      <c r="C25">
        <v>300000</v>
      </c>
    </row>
    <row r="26" spans="1:3" ht="15">
      <c r="A26">
        <v>518</v>
      </c>
      <c r="B26" t="s">
        <v>32</v>
      </c>
      <c r="C26">
        <v>791000</v>
      </c>
    </row>
    <row r="27" spans="1:3" ht="15">
      <c r="A27">
        <v>521</v>
      </c>
      <c r="B27" t="s">
        <v>33</v>
      </c>
      <c r="C27">
        <v>336000</v>
      </c>
    </row>
    <row r="28" spans="1:3" ht="15">
      <c r="A28">
        <v>524</v>
      </c>
      <c r="B28" t="s">
        <v>34</v>
      </c>
      <c r="C28">
        <v>106000</v>
      </c>
    </row>
    <row r="29" spans="1:3" ht="15">
      <c r="A29">
        <v>528</v>
      </c>
      <c r="B29" t="s">
        <v>38</v>
      </c>
      <c r="C29">
        <v>1000</v>
      </c>
    </row>
    <row r="30" spans="4:5" ht="15">
      <c r="D30">
        <f>SUM(C23:C30)</f>
        <v>2514000</v>
      </c>
      <c r="E30">
        <f>D20-D30</f>
        <v>2986000</v>
      </c>
    </row>
    <row r="32" ht="15">
      <c r="A32" s="2" t="s">
        <v>39</v>
      </c>
    </row>
    <row r="34" ht="15">
      <c r="A34" t="s">
        <v>28</v>
      </c>
    </row>
    <row r="35" spans="1:4" ht="15">
      <c r="A35">
        <v>602</v>
      </c>
      <c r="B35" t="s">
        <v>29</v>
      </c>
      <c r="C35">
        <v>340000</v>
      </c>
      <c r="D35">
        <f>SUM(C35)</f>
        <v>340000</v>
      </c>
    </row>
    <row r="37" ht="15">
      <c r="A37" t="s">
        <v>30</v>
      </c>
    </row>
    <row r="38" spans="1:3" ht="15">
      <c r="A38">
        <v>502</v>
      </c>
      <c r="B38" t="s">
        <v>37</v>
      </c>
      <c r="C38">
        <v>410000</v>
      </c>
    </row>
    <row r="39" spans="1:3" ht="15">
      <c r="A39">
        <v>511</v>
      </c>
      <c r="B39" t="s">
        <v>31</v>
      </c>
      <c r="C39">
        <v>300000</v>
      </c>
    </row>
    <row r="40" spans="1:3" ht="15">
      <c r="A40">
        <v>518</v>
      </c>
      <c r="B40" t="s">
        <v>32</v>
      </c>
      <c r="C40">
        <v>400000</v>
      </c>
    </row>
    <row r="41" spans="1:3" ht="15">
      <c r="A41">
        <v>521</v>
      </c>
      <c r="B41" t="s">
        <v>33</v>
      </c>
      <c r="C41">
        <v>144000</v>
      </c>
    </row>
    <row r="42" spans="1:6" ht="15">
      <c r="A42">
        <v>524</v>
      </c>
      <c r="B42" t="s">
        <v>34</v>
      </c>
      <c r="C42">
        <v>49000</v>
      </c>
      <c r="D42">
        <f>SUM(C38:C42)</f>
        <v>1303000</v>
      </c>
      <c r="E42">
        <f>D35-D42</f>
        <v>-963000</v>
      </c>
      <c r="F42">
        <f>SUM(E14:E42)</f>
        <v>1968000</v>
      </c>
    </row>
    <row r="44" spans="2:3" ht="15">
      <c r="B44" t="s">
        <v>28</v>
      </c>
      <c r="C44">
        <v>6590000</v>
      </c>
    </row>
    <row r="45" spans="2:3" ht="15">
      <c r="B45" t="s">
        <v>30</v>
      </c>
      <c r="C45">
        <f>D14+D30+D42</f>
        <v>4622000</v>
      </c>
    </row>
    <row r="46" spans="2:3" ht="15">
      <c r="B46" t="s">
        <v>40</v>
      </c>
      <c r="C46">
        <f>C44-C45</f>
        <v>1968000</v>
      </c>
    </row>
    <row r="47" spans="1:4" ht="15">
      <c r="A47">
        <v>591</v>
      </c>
      <c r="B47" t="s">
        <v>41</v>
      </c>
      <c r="C47">
        <f>C46*0.2</f>
        <v>393600</v>
      </c>
      <c r="D47" t="s">
        <v>42</v>
      </c>
    </row>
    <row r="49" spans="2:3" ht="15">
      <c r="B49" t="s">
        <v>43</v>
      </c>
      <c r="C49">
        <f>C46-C47</f>
        <v>1574400</v>
      </c>
    </row>
    <row r="53" spans="2:6" ht="15">
      <c r="B53" t="s">
        <v>44</v>
      </c>
      <c r="F53">
        <v>837000</v>
      </c>
    </row>
    <row r="56" spans="2:6" ht="15">
      <c r="B56" t="s">
        <v>45</v>
      </c>
      <c r="F56">
        <f>C49-F53-F54</f>
        <v>737400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Czechpoint</cp:lastModifiedBy>
  <cp:lastPrinted>2012-12-13T06:37:44Z</cp:lastPrinted>
  <dcterms:created xsi:type="dcterms:W3CDTF">2009-10-28T08:34:11Z</dcterms:created>
  <dcterms:modified xsi:type="dcterms:W3CDTF">2012-12-13T06:37:47Z</dcterms:modified>
  <cp:category/>
  <cp:version/>
  <cp:contentType/>
  <cp:contentStatus/>
</cp:coreProperties>
</file>